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ftt\Documents\●ホームページ関連\●スマホ対応（クラシック）\jichikai\bouhantou\"/>
    </mc:Choice>
  </mc:AlternateContent>
  <xr:revisionPtr revIDLastSave="0" documentId="13_ncr:1_{06E382BA-FD8A-47F4-B654-C267B6D5B920}" xr6:coauthVersionLast="47" xr6:coauthVersionMax="47" xr10:uidLastSave="{00000000-0000-0000-0000-000000000000}"/>
  <bookViews>
    <workbookView xWindow="-120" yWindow="-120" windowWidth="20730" windowHeight="11040" xr2:uid="{22C09DA4-A88C-40CA-9CC0-4A7D9112F147}"/>
  </bookViews>
  <sheets>
    <sheet name="Sheet1" sheetId="1" r:id="rId1"/>
    <sheet name="ローテーション" sheetId="4" r:id="rId2"/>
  </sheets>
  <definedNames>
    <definedName name="_xlnm._FilterDatabase" localSheetId="0" hidden="1">Sheet1!$A$2:$AL$188</definedName>
    <definedName name="_xlnm.Print_Titles" localSheetId="0">Sheet1!$1:$2</definedName>
    <definedName name="_xlnm.Print_Titles" localSheetId="1">ローテーション!#REF!</definedName>
  </definedNames>
  <calcPr calcId="191029"/>
</workbook>
</file>

<file path=xl/calcChain.xml><?xml version="1.0" encoding="utf-8"?>
<calcChain xmlns="http://schemas.openxmlformats.org/spreadsheetml/2006/main">
  <c r="AK182" i="1" l="1"/>
  <c r="AJ182" i="1"/>
  <c r="AI182" i="1"/>
  <c r="AH182" i="1"/>
  <c r="AG182" i="1"/>
  <c r="AF182" i="1"/>
  <c r="AE182" i="1"/>
  <c r="P74" i="4" l="1"/>
  <c r="P75" i="4" s="1"/>
  <c r="K75" i="4"/>
  <c r="K76" i="4"/>
  <c r="I75" i="4"/>
  <c r="I76" i="4" s="1"/>
  <c r="E75" i="4"/>
  <c r="E76" i="4" s="1"/>
  <c r="C75" i="4"/>
  <c r="C76" i="4" s="1"/>
  <c r="Q47" i="4"/>
  <c r="Q48" i="4" s="1"/>
  <c r="R47" i="4"/>
  <c r="B47" i="4"/>
  <c r="B48" i="4"/>
  <c r="C48" i="4" s="1"/>
  <c r="C47" i="4"/>
  <c r="D47" i="4"/>
  <c r="E47" i="4"/>
  <c r="F47" i="4"/>
  <c r="G47" i="4"/>
  <c r="H47" i="4"/>
  <c r="I47" i="4"/>
  <c r="J47" i="4"/>
  <c r="K47" i="4"/>
  <c r="S47" i="4"/>
  <c r="T47" i="4"/>
  <c r="U47" i="4"/>
  <c r="V47" i="4"/>
  <c r="W47" i="4"/>
  <c r="X47" i="4"/>
  <c r="Y47" i="4"/>
  <c r="Z47" i="4"/>
  <c r="AA47" i="4"/>
  <c r="P47" i="4"/>
  <c r="O47" i="4"/>
  <c r="N47" i="4"/>
  <c r="M47" i="4"/>
  <c r="L47" i="4"/>
  <c r="G61" i="4"/>
  <c r="G60" i="4"/>
  <c r="G59" i="4"/>
  <c r="Z19" i="4"/>
  <c r="R19" i="4"/>
  <c r="S19" i="4"/>
  <c r="T19" i="4"/>
  <c r="U19" i="4"/>
  <c r="V19" i="4"/>
  <c r="W19" i="4"/>
  <c r="X19" i="4"/>
  <c r="Y19" i="4"/>
  <c r="AA19" i="4"/>
  <c r="S182" i="1"/>
  <c r="T182" i="1"/>
  <c r="U182" i="1"/>
  <c r="R21" i="4"/>
  <c r="S21" i="4" s="1"/>
  <c r="B19" i="4"/>
  <c r="B20" i="4" s="1"/>
  <c r="C20" i="4" s="1"/>
  <c r="D20" i="4" s="1"/>
  <c r="E20" i="4" s="1"/>
  <c r="C19" i="4"/>
  <c r="D19" i="4"/>
  <c r="E19" i="4"/>
  <c r="F19" i="4"/>
  <c r="G19" i="4"/>
  <c r="H19" i="4"/>
  <c r="I19" i="4"/>
  <c r="J19" i="4"/>
  <c r="K19" i="4"/>
  <c r="L19" i="4"/>
  <c r="AB182" i="1"/>
  <c r="V182" i="1"/>
  <c r="W182" i="1"/>
  <c r="X182" i="1"/>
  <c r="Y182" i="1"/>
  <c r="Z182" i="1"/>
  <c r="AA182" i="1"/>
  <c r="Q19" i="4"/>
  <c r="P19" i="4"/>
  <c r="O19" i="4"/>
  <c r="N19" i="4"/>
  <c r="M19" i="4"/>
  <c r="K182" i="1"/>
  <c r="K183" i="1" s="1"/>
  <c r="L182" i="1"/>
  <c r="M182" i="1"/>
  <c r="N182" i="1"/>
  <c r="O182" i="1"/>
  <c r="P182" i="1"/>
  <c r="Q182" i="1"/>
  <c r="R182" i="1"/>
  <c r="AC182" i="1"/>
  <c r="AD182" i="1"/>
  <c r="W185" i="1" l="1"/>
  <c r="T21" i="4"/>
  <c r="U21" i="4" s="1"/>
  <c r="V21" i="4" s="1"/>
  <c r="W21" i="4" s="1"/>
  <c r="X21" i="4" s="1"/>
  <c r="Y21" i="4" s="1"/>
  <c r="Z21" i="4" s="1"/>
  <c r="AA21" i="4" s="1"/>
  <c r="D48" i="4"/>
  <c r="E48" i="4" s="1"/>
  <c r="F48" i="4" s="1"/>
  <c r="G48" i="4" s="1"/>
  <c r="H48" i="4" s="1"/>
  <c r="I48" i="4" s="1"/>
  <c r="J48" i="4" s="1"/>
  <c r="K48" i="4" s="1"/>
  <c r="K77" i="4"/>
  <c r="P78" i="4" s="1"/>
  <c r="F20" i="4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48" i="4"/>
  <c r="S48" i="4" s="1"/>
  <c r="T48" i="4" s="1"/>
  <c r="U48" i="4" s="1"/>
  <c r="V48" i="4" s="1"/>
  <c r="W48" i="4" s="1"/>
  <c r="X48" i="4" s="1"/>
  <c r="Y48" i="4" s="1"/>
  <c r="Z48" i="4" s="1"/>
  <c r="AA48" i="4" s="1"/>
  <c r="P76" i="4"/>
  <c r="L183" i="1"/>
  <c r="M183" i="1" s="1"/>
  <c r="N183" i="1" s="1"/>
  <c r="O183" i="1" s="1"/>
  <c r="P183" i="1" s="1"/>
  <c r="Q183" i="1" s="1"/>
  <c r="R183" i="1" s="1"/>
  <c r="S185" i="1"/>
  <c r="S188" i="1" s="1"/>
  <c r="T185" i="1"/>
  <c r="T188" i="1" s="1"/>
  <c r="U185" i="1"/>
  <c r="U188" i="1" s="1"/>
  <c r="E77" i="4"/>
  <c r="T187" i="1" l="1"/>
  <c r="AI187" i="1"/>
  <c r="AE187" i="1"/>
  <c r="AK187" i="1"/>
  <c r="AF187" i="1"/>
  <c r="AH187" i="1"/>
  <c r="AG187" i="1"/>
  <c r="AJ187" i="1"/>
  <c r="Y187" i="1"/>
  <c r="W187" i="1"/>
  <c r="AC187" i="1"/>
  <c r="AA187" i="1"/>
  <c r="AD187" i="1"/>
  <c r="AB187" i="1"/>
  <c r="X187" i="1"/>
  <c r="W188" i="1"/>
  <c r="X185" i="1"/>
  <c r="Z187" i="1"/>
  <c r="V187" i="1"/>
  <c r="S187" i="1"/>
  <c r="U183" i="1"/>
  <c r="T183" i="1"/>
  <c r="S183" i="1"/>
  <c r="S186" i="1" s="1"/>
  <c r="U187" i="1"/>
  <c r="V185" i="1"/>
  <c r="V188" i="1" s="1"/>
  <c r="X188" i="1" l="1"/>
  <c r="Y185" i="1"/>
  <c r="V183" i="1"/>
  <c r="T186" i="1"/>
  <c r="Y188" i="1" l="1"/>
  <c r="Z185" i="1"/>
  <c r="U186" i="1"/>
  <c r="V186" i="1"/>
  <c r="AA185" i="1" l="1"/>
  <c r="Z188" i="1"/>
  <c r="AB185" i="1" l="1"/>
  <c r="AA188" i="1"/>
  <c r="AC185" i="1" l="1"/>
  <c r="AB188" i="1"/>
  <c r="AD185" i="1" l="1"/>
  <c r="AC188" i="1"/>
  <c r="AE185" i="1" l="1"/>
  <c r="AD188" i="1"/>
  <c r="AF185" i="1" l="1"/>
  <c r="AE188" i="1"/>
  <c r="AG185" i="1" l="1"/>
  <c r="AF188" i="1"/>
  <c r="AH185" i="1" l="1"/>
  <c r="AG188" i="1"/>
  <c r="AI185" i="1" l="1"/>
  <c r="AH188" i="1"/>
  <c r="AJ185" i="1" l="1"/>
  <c r="AI188" i="1"/>
  <c r="AK185" i="1" l="1"/>
  <c r="AK188" i="1" s="1"/>
  <c r="AJ188" i="1"/>
</calcChain>
</file>

<file path=xl/sharedStrings.xml><?xml version="1.0" encoding="utf-8"?>
<sst xmlns="http://schemas.openxmlformats.org/spreadsheetml/2006/main" count="1285" uniqueCount="264">
  <si>
    <t>街路灯</t>
    <rPh sb="0" eb="3">
      <t>ガイロトウ</t>
    </rPh>
    <phoneticPr fontId="2"/>
  </si>
  <si>
    <t>電柱番号</t>
    <rPh sb="0" eb="2">
      <t>デンチュウ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</si>
  <si>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</si>
  <si>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番地</t>
    <rPh sb="0" eb="2">
      <t>バンチ</t>
    </rPh>
    <phoneticPr fontId="2"/>
  </si>
  <si>
    <t>号</t>
    <rPh sb="0" eb="1">
      <t>ゴウ</t>
    </rPh>
    <phoneticPr fontId="2"/>
  </si>
  <si>
    <t>取得価格</t>
    <rPh sb="0" eb="2">
      <t>シュトク</t>
    </rPh>
    <rPh sb="2" eb="4">
      <t>カカク</t>
    </rPh>
    <phoneticPr fontId="2"/>
  </si>
  <si>
    <t>設置１</t>
    <rPh sb="0" eb="2">
      <t>セッチ</t>
    </rPh>
    <phoneticPr fontId="2"/>
  </si>
  <si>
    <t>設置２</t>
    <rPh sb="0" eb="2">
      <t>セッチ</t>
    </rPh>
    <phoneticPr fontId="2"/>
  </si>
  <si>
    <t>設置３</t>
    <rPh sb="0" eb="2">
      <t>セッチ</t>
    </rPh>
    <phoneticPr fontId="2"/>
  </si>
  <si>
    <t>設置４</t>
    <rPh sb="0" eb="2">
      <t>セッチ</t>
    </rPh>
    <phoneticPr fontId="2"/>
  </si>
  <si>
    <t>No.</t>
  </si>
  <si>
    <t>北電</t>
    <rPh sb="0" eb="1">
      <t>キタ</t>
    </rPh>
    <rPh sb="1" eb="2">
      <t>デン</t>
    </rPh>
    <phoneticPr fontId="2"/>
  </si>
  <si>
    <t>（製品名）</t>
    <rPh sb="1" eb="4">
      <t>セイヒンメイ</t>
    </rPh>
    <phoneticPr fontId="2"/>
  </si>
  <si>
    <t>（円）</t>
    <rPh sb="1" eb="2">
      <t>エン</t>
    </rPh>
    <phoneticPr fontId="2"/>
  </si>
  <si>
    <t>江別市あさひが丘</t>
    <rPh sb="0" eb="3">
      <t>エベツシ</t>
    </rPh>
    <rPh sb="7" eb="8">
      <t>オカ</t>
    </rPh>
    <phoneticPr fontId="2"/>
  </si>
  <si>
    <t>03</t>
    <phoneticPr fontId="2"/>
  </si>
  <si>
    <t>12</t>
    <phoneticPr fontId="2"/>
  </si>
  <si>
    <t>78</t>
    <phoneticPr fontId="2"/>
  </si>
  <si>
    <t>36</t>
    <phoneticPr fontId="2"/>
  </si>
  <si>
    <t>22</t>
    <phoneticPr fontId="2"/>
  </si>
  <si>
    <t>14</t>
    <phoneticPr fontId="2"/>
  </si>
  <si>
    <t>66</t>
    <phoneticPr fontId="2"/>
  </si>
  <si>
    <t>43</t>
    <phoneticPr fontId="2"/>
  </si>
  <si>
    <t>97</t>
    <phoneticPr fontId="2"/>
  </si>
  <si>
    <t>23</t>
    <phoneticPr fontId="2"/>
  </si>
  <si>
    <t>70</t>
    <phoneticPr fontId="2"/>
  </si>
  <si>
    <t>24</t>
    <phoneticPr fontId="2"/>
  </si>
  <si>
    <t>90</t>
    <phoneticPr fontId="2"/>
  </si>
  <si>
    <t>45</t>
    <phoneticPr fontId="2"/>
  </si>
  <si>
    <t>33</t>
    <phoneticPr fontId="2"/>
  </si>
  <si>
    <t>40</t>
    <phoneticPr fontId="2"/>
  </si>
  <si>
    <t>88</t>
    <phoneticPr fontId="2"/>
  </si>
  <si>
    <t>34</t>
    <phoneticPr fontId="2"/>
  </si>
  <si>
    <t>67</t>
    <phoneticPr fontId="2"/>
  </si>
  <si>
    <t>13</t>
    <phoneticPr fontId="2"/>
  </si>
  <si>
    <t>91</t>
    <phoneticPr fontId="2"/>
  </si>
  <si>
    <t>38</t>
    <phoneticPr fontId="2"/>
  </si>
  <si>
    <t>44</t>
    <phoneticPr fontId="2"/>
  </si>
  <si>
    <t>99</t>
    <phoneticPr fontId="2"/>
  </si>
  <si>
    <t>（2号公園）</t>
    <rPh sb="2" eb="3">
      <t>ゴウ</t>
    </rPh>
    <rPh sb="3" eb="5">
      <t>コウエン</t>
    </rPh>
    <phoneticPr fontId="2"/>
  </si>
  <si>
    <t>11</t>
    <phoneticPr fontId="2"/>
  </si>
  <si>
    <t>53</t>
  </si>
  <si>
    <t>（調整池）</t>
    <rPh sb="1" eb="4">
      <t>チョウセイイケ</t>
    </rPh>
    <phoneticPr fontId="2"/>
  </si>
  <si>
    <t>03</t>
    <phoneticPr fontId="2"/>
  </si>
  <si>
    <t>12</t>
    <phoneticPr fontId="2"/>
  </si>
  <si>
    <t>71</t>
    <phoneticPr fontId="2"/>
  </si>
  <si>
    <t>27</t>
    <phoneticPr fontId="2"/>
  </si>
  <si>
    <t>81</t>
    <phoneticPr fontId="2"/>
  </si>
  <si>
    <t>86</t>
    <phoneticPr fontId="2"/>
  </si>
  <si>
    <t>56</t>
    <phoneticPr fontId="2"/>
  </si>
  <si>
    <t>59</t>
    <phoneticPr fontId="2"/>
  </si>
  <si>
    <t>05</t>
    <phoneticPr fontId="2"/>
  </si>
  <si>
    <t>08</t>
    <phoneticPr fontId="2"/>
  </si>
  <si>
    <t>80</t>
    <phoneticPr fontId="2"/>
  </si>
  <si>
    <t>62</t>
    <phoneticPr fontId="2"/>
  </si>
  <si>
    <t>72</t>
    <phoneticPr fontId="2"/>
  </si>
  <si>
    <t>50</t>
    <phoneticPr fontId="2"/>
  </si>
  <si>
    <t>21</t>
    <phoneticPr fontId="2"/>
  </si>
  <si>
    <t>01</t>
    <phoneticPr fontId="2"/>
  </si>
  <si>
    <t>63</t>
    <phoneticPr fontId="2"/>
  </si>
  <si>
    <t>77</t>
    <phoneticPr fontId="2"/>
  </si>
  <si>
    <t>19</t>
    <phoneticPr fontId="2"/>
  </si>
  <si>
    <t>49</t>
    <phoneticPr fontId="2"/>
  </si>
  <si>
    <t>42</t>
    <phoneticPr fontId="2"/>
  </si>
  <si>
    <t>07</t>
    <phoneticPr fontId="2"/>
  </si>
  <si>
    <t>68</t>
    <phoneticPr fontId="2"/>
  </si>
  <si>
    <t>35</t>
    <phoneticPr fontId="2"/>
  </si>
  <si>
    <t>64</t>
    <phoneticPr fontId="2"/>
  </si>
  <si>
    <t>27</t>
    <phoneticPr fontId="2"/>
  </si>
  <si>
    <t>87</t>
    <phoneticPr fontId="2"/>
  </si>
  <si>
    <t>52</t>
    <phoneticPr fontId="2"/>
  </si>
  <si>
    <t>79</t>
    <phoneticPr fontId="2"/>
  </si>
  <si>
    <t>29</t>
    <phoneticPr fontId="2"/>
  </si>
  <si>
    <t>25</t>
    <phoneticPr fontId="2"/>
  </si>
  <si>
    <t>69</t>
    <phoneticPr fontId="2"/>
  </si>
  <si>
    <t>85</t>
    <phoneticPr fontId="2"/>
  </si>
  <si>
    <t>58</t>
    <phoneticPr fontId="2"/>
  </si>
  <si>
    <t>15</t>
    <phoneticPr fontId="2"/>
  </si>
  <si>
    <t>55</t>
    <phoneticPr fontId="2"/>
  </si>
  <si>
    <t>47</t>
    <phoneticPr fontId="2"/>
  </si>
  <si>
    <t>04</t>
    <phoneticPr fontId="2"/>
  </si>
  <si>
    <t>92</t>
    <phoneticPr fontId="2"/>
  </si>
  <si>
    <t>74</t>
    <phoneticPr fontId="2"/>
  </si>
  <si>
    <t>76</t>
    <phoneticPr fontId="2"/>
  </si>
  <si>
    <t>51</t>
    <phoneticPr fontId="2"/>
  </si>
  <si>
    <t>60</t>
    <phoneticPr fontId="2"/>
  </si>
  <si>
    <t>20</t>
    <phoneticPr fontId="2"/>
  </si>
  <si>
    <t>46</t>
    <phoneticPr fontId="2"/>
  </si>
  <si>
    <t>75</t>
    <phoneticPr fontId="2"/>
  </si>
  <si>
    <t>26</t>
    <phoneticPr fontId="2"/>
  </si>
  <si>
    <t>65</t>
    <phoneticPr fontId="2"/>
  </si>
  <si>
    <t>39</t>
    <phoneticPr fontId="2"/>
  </si>
  <si>
    <t>16</t>
    <phoneticPr fontId="2"/>
  </si>
  <si>
    <t>54</t>
    <phoneticPr fontId="2"/>
  </si>
  <si>
    <t>31</t>
    <phoneticPr fontId="2"/>
  </si>
  <si>
    <t>93</t>
    <phoneticPr fontId="2"/>
  </si>
  <si>
    <t>94</t>
    <phoneticPr fontId="2"/>
  </si>
  <si>
    <t>30</t>
    <phoneticPr fontId="2"/>
  </si>
  <si>
    <t>98</t>
    <phoneticPr fontId="2"/>
  </si>
  <si>
    <t>48</t>
    <phoneticPr fontId="2"/>
  </si>
  <si>
    <t>17</t>
    <phoneticPr fontId="2"/>
  </si>
  <si>
    <t>41</t>
    <phoneticPr fontId="2"/>
  </si>
  <si>
    <t>06</t>
    <phoneticPr fontId="2"/>
  </si>
  <si>
    <t>84</t>
    <phoneticPr fontId="2"/>
  </si>
  <si>
    <t>00</t>
    <phoneticPr fontId="2"/>
  </si>
  <si>
    <t>95</t>
    <phoneticPr fontId="2"/>
  </si>
  <si>
    <t>96</t>
    <phoneticPr fontId="2"/>
  </si>
  <si>
    <t>09</t>
    <phoneticPr fontId="2"/>
  </si>
  <si>
    <t>82</t>
    <phoneticPr fontId="2"/>
  </si>
  <si>
    <t>89</t>
    <phoneticPr fontId="2"/>
  </si>
  <si>
    <t>83</t>
    <phoneticPr fontId="2"/>
  </si>
  <si>
    <t>02</t>
    <phoneticPr fontId="2"/>
  </si>
  <si>
    <t>03</t>
    <phoneticPr fontId="2"/>
  </si>
  <si>
    <t>07</t>
    <phoneticPr fontId="2"/>
  </si>
  <si>
    <t>44</t>
    <phoneticPr fontId="2"/>
  </si>
  <si>
    <t>81</t>
    <phoneticPr fontId="2"/>
  </si>
  <si>
    <t>08</t>
    <phoneticPr fontId="2"/>
  </si>
  <si>
    <t>66</t>
    <phoneticPr fontId="2"/>
  </si>
  <si>
    <t>04</t>
    <phoneticPr fontId="2"/>
  </si>
  <si>
    <t>89</t>
    <phoneticPr fontId="2"/>
  </si>
  <si>
    <t>47</t>
    <phoneticPr fontId="2"/>
  </si>
  <si>
    <t>18</t>
    <phoneticPr fontId="2"/>
  </si>
  <si>
    <t>71</t>
    <phoneticPr fontId="2"/>
  </si>
  <si>
    <t>10</t>
    <phoneticPr fontId="2"/>
  </si>
  <si>
    <t>57</t>
    <phoneticPr fontId="2"/>
  </si>
  <si>
    <t>37</t>
    <phoneticPr fontId="2"/>
  </si>
  <si>
    <t>32</t>
    <phoneticPr fontId="2"/>
  </si>
  <si>
    <t>17</t>
    <phoneticPr fontId="2"/>
  </si>
  <si>
    <t>31</t>
    <phoneticPr fontId="2"/>
  </si>
  <si>
    <t>62</t>
    <phoneticPr fontId="2"/>
  </si>
  <si>
    <t>58</t>
    <phoneticPr fontId="2"/>
  </si>
  <si>
    <t>37</t>
    <phoneticPr fontId="2"/>
  </si>
  <si>
    <t>1年目</t>
    <rPh sb="1" eb="3">
      <t>ネンメ</t>
    </rPh>
    <phoneticPr fontId="2"/>
  </si>
  <si>
    <t>3年目</t>
    <rPh sb="1" eb="3">
      <t>ネンメ</t>
    </rPh>
    <phoneticPr fontId="2"/>
  </si>
  <si>
    <t>4年目</t>
  </si>
  <si>
    <t>5年目</t>
    <rPh sb="1" eb="3">
      <t>ネンメ</t>
    </rPh>
    <phoneticPr fontId="2"/>
  </si>
  <si>
    <t>6年目</t>
  </si>
  <si>
    <t>7年目</t>
    <rPh sb="1" eb="3">
      <t>ネンメ</t>
    </rPh>
    <phoneticPr fontId="2"/>
  </si>
  <si>
    <t>8年目</t>
  </si>
  <si>
    <t>9年目</t>
    <rPh sb="1" eb="3">
      <t>ネンメ</t>
    </rPh>
    <phoneticPr fontId="2"/>
  </si>
  <si>
    <t>10年目</t>
  </si>
  <si>
    <t>11年目</t>
    <rPh sb="2" eb="4">
      <t>ネンメ</t>
    </rPh>
    <phoneticPr fontId="2"/>
  </si>
  <si>
    <t>12年目</t>
  </si>
  <si>
    <t>13年目</t>
    <rPh sb="2" eb="4">
      <t>ネンメ</t>
    </rPh>
    <phoneticPr fontId="2"/>
  </si>
  <si>
    <t>14年目</t>
  </si>
  <si>
    <t>15年目</t>
    <rPh sb="2" eb="4">
      <t>ネンメ</t>
    </rPh>
    <phoneticPr fontId="2"/>
  </si>
  <si>
    <t>No.1</t>
    <phoneticPr fontId="2"/>
  </si>
  <si>
    <t>2年目</t>
    <phoneticPr fontId="2"/>
  </si>
  <si>
    <t>No.2</t>
    <phoneticPr fontId="2"/>
  </si>
  <si>
    <t>No.3</t>
    <phoneticPr fontId="2"/>
  </si>
  <si>
    <t>No.4</t>
    <phoneticPr fontId="2"/>
  </si>
  <si>
    <t>16年目</t>
  </si>
  <si>
    <t>17年目</t>
    <rPh sb="2" eb="4">
      <t>ネンメ</t>
    </rPh>
    <phoneticPr fontId="2"/>
  </si>
  <si>
    <t>18年目</t>
  </si>
  <si>
    <t>19年目</t>
    <rPh sb="2" eb="4">
      <t>ネンメ</t>
    </rPh>
    <phoneticPr fontId="2"/>
  </si>
  <si>
    <t>17</t>
    <phoneticPr fontId="2"/>
  </si>
  <si>
    <t>26</t>
    <phoneticPr fontId="2"/>
  </si>
  <si>
    <t>13</t>
    <phoneticPr fontId="2"/>
  </si>
  <si>
    <t>24</t>
    <phoneticPr fontId="2"/>
  </si>
  <si>
    <t>35</t>
    <phoneticPr fontId="2"/>
  </si>
  <si>
    <t>25</t>
    <phoneticPr fontId="2"/>
  </si>
  <si>
    <t>03</t>
    <phoneticPr fontId="2"/>
  </si>
  <si>
    <t>14</t>
    <phoneticPr fontId="2"/>
  </si>
  <si>
    <t>36</t>
    <phoneticPr fontId="2"/>
  </si>
  <si>
    <t>01</t>
    <phoneticPr fontId="2"/>
  </si>
  <si>
    <t>91</t>
    <phoneticPr fontId="2"/>
  </si>
  <si>
    <t>92</t>
    <phoneticPr fontId="2"/>
  </si>
  <si>
    <t>45</t>
    <phoneticPr fontId="2"/>
  </si>
  <si>
    <t>18</t>
    <phoneticPr fontId="2"/>
  </si>
  <si>
    <t>20</t>
    <phoneticPr fontId="2"/>
  </si>
  <si>
    <t>86</t>
    <phoneticPr fontId="2"/>
  </si>
  <si>
    <t>77</t>
    <phoneticPr fontId="2"/>
  </si>
  <si>
    <t>30</t>
    <phoneticPr fontId="2"/>
  </si>
  <si>
    <t>85</t>
    <phoneticPr fontId="2"/>
  </si>
  <si>
    <t>72</t>
    <phoneticPr fontId="2"/>
  </si>
  <si>
    <t>04</t>
    <phoneticPr fontId="2"/>
  </si>
  <si>
    <t>56</t>
    <phoneticPr fontId="2"/>
  </si>
  <si>
    <t>55</t>
    <phoneticPr fontId="2"/>
  </si>
  <si>
    <t>67</t>
    <phoneticPr fontId="2"/>
  </si>
  <si>
    <t>50</t>
    <phoneticPr fontId="2"/>
  </si>
  <si>
    <t>80</t>
    <phoneticPr fontId="2"/>
  </si>
  <si>
    <t>29</t>
    <phoneticPr fontId="2"/>
  </si>
  <si>
    <t>48</t>
    <phoneticPr fontId="2"/>
  </si>
  <si>
    <t>43</t>
    <phoneticPr fontId="2"/>
  </si>
  <si>
    <t>16</t>
    <phoneticPr fontId="2"/>
  </si>
  <si>
    <t>65</t>
    <phoneticPr fontId="2"/>
  </si>
  <si>
    <t>94</t>
    <phoneticPr fontId="2"/>
  </si>
  <si>
    <t>49</t>
    <phoneticPr fontId="2"/>
  </si>
  <si>
    <t>31</t>
    <phoneticPr fontId="2"/>
  </si>
  <si>
    <t>58</t>
    <phoneticPr fontId="2"/>
  </si>
  <si>
    <t>自立</t>
    <rPh sb="0" eb="2">
      <t>ジリツ</t>
    </rPh>
    <phoneticPr fontId="2"/>
  </si>
  <si>
    <t>設置５</t>
    <rPh sb="0" eb="2">
      <t>セッチ</t>
    </rPh>
    <phoneticPr fontId="2"/>
  </si>
  <si>
    <t>水銀灯</t>
    <rPh sb="0" eb="3">
      <t>スイギントウ</t>
    </rPh>
    <phoneticPr fontId="2"/>
  </si>
  <si>
    <t>LED灯</t>
    <rPh sb="3" eb="4">
      <t>アカリ</t>
    </rPh>
    <phoneticPr fontId="2"/>
  </si>
  <si>
    <t>設置６</t>
    <rPh sb="0" eb="2">
      <t>セッチ</t>
    </rPh>
    <phoneticPr fontId="2"/>
  </si>
  <si>
    <t>設置７</t>
    <rPh sb="0" eb="2">
      <t>セッチ</t>
    </rPh>
    <phoneticPr fontId="2"/>
  </si>
  <si>
    <t>設置８</t>
    <rPh sb="0" eb="2">
      <t>セッチ</t>
    </rPh>
    <phoneticPr fontId="2"/>
  </si>
  <si>
    <t>ナトリウム灯</t>
    <rPh sb="5" eb="6">
      <t>トウ</t>
    </rPh>
    <phoneticPr fontId="2"/>
  </si>
  <si>
    <t>No.5</t>
    <phoneticPr fontId="2"/>
  </si>
  <si>
    <t>No.6</t>
    <phoneticPr fontId="2"/>
  </si>
  <si>
    <t>No.7</t>
    <phoneticPr fontId="2"/>
  </si>
  <si>
    <t>No.8</t>
    <phoneticPr fontId="2"/>
  </si>
  <si>
    <t>個数</t>
    <rPh sb="0" eb="2">
      <t>コスウ</t>
    </rPh>
    <phoneticPr fontId="2"/>
  </si>
  <si>
    <t>新設</t>
    <rPh sb="0" eb="2">
      <t>シンセツ</t>
    </rPh>
    <phoneticPr fontId="2"/>
  </si>
  <si>
    <t>年</t>
    <rPh sb="0" eb="1">
      <t>ネン</t>
    </rPh>
    <phoneticPr fontId="2"/>
  </si>
  <si>
    <t>LED化完了</t>
    <rPh sb="3" eb="4">
      <t>カ</t>
    </rPh>
    <rPh sb="4" eb="6">
      <t>カンリョウ</t>
    </rPh>
    <phoneticPr fontId="2"/>
  </si>
  <si>
    <t>△</t>
    <phoneticPr fontId="2"/>
  </si>
  <si>
    <t>LED化開始</t>
    <rPh sb="3" eb="4">
      <t>カ</t>
    </rPh>
    <rPh sb="4" eb="6">
      <t>カイシ</t>
    </rPh>
    <phoneticPr fontId="2"/>
  </si>
  <si>
    <t>街路灯の寿命とはランプの寿命と器具の寿命に分かれます。</t>
  </si>
  <si>
    <t>平均点灯時間／日</t>
    <rPh sb="0" eb="2">
      <t>ヘイキン</t>
    </rPh>
    <rPh sb="2" eb="4">
      <t>テントウ</t>
    </rPh>
    <rPh sb="4" eb="6">
      <t>ジカン</t>
    </rPh>
    <rPh sb="7" eb="8">
      <t>ニチ</t>
    </rPh>
    <phoneticPr fontId="2"/>
  </si>
  <si>
    <t>寿命時間</t>
    <rPh sb="0" eb="2">
      <t>ジュミョウ</t>
    </rPh>
    <rPh sb="2" eb="4">
      <t>ジカン</t>
    </rPh>
    <phoneticPr fontId="2"/>
  </si>
  <si>
    <t>ランプの交換年</t>
    <rPh sb="4" eb="6">
      <t>コウカン</t>
    </rPh>
    <rPh sb="6" eb="7">
      <t>ネン</t>
    </rPh>
    <phoneticPr fontId="2"/>
  </si>
  <si>
    <t>器具の寿命</t>
    <rPh sb="0" eb="2">
      <t>キグ</t>
    </rPh>
    <rPh sb="3" eb="5">
      <t>ジュミョウ</t>
    </rPh>
    <phoneticPr fontId="2"/>
  </si>
  <si>
    <t>ランプ・器具の寿命は表の通りで、粗10年が目安となります。</t>
    <rPh sb="4" eb="6">
      <t>キグ</t>
    </rPh>
    <rPh sb="10" eb="11">
      <t>ヒョウ</t>
    </rPh>
    <rPh sb="16" eb="17">
      <t>ホボ</t>
    </rPh>
    <rPh sb="19" eb="20">
      <t>ネン</t>
    </rPh>
    <rPh sb="21" eb="23">
      <t>メヤス</t>
    </rPh>
    <phoneticPr fontId="2"/>
  </si>
  <si>
    <t>水銀灯及びナトリウム灯のランプ寿命は切れた時ですが、LEDは光度が７０％になった時を表しています。</t>
    <rPh sb="0" eb="3">
      <t>スイギントウ</t>
    </rPh>
    <rPh sb="3" eb="4">
      <t>オヨ</t>
    </rPh>
    <rPh sb="10" eb="11">
      <t>トウ</t>
    </rPh>
    <rPh sb="15" eb="17">
      <t>ジュミョウ</t>
    </rPh>
    <rPh sb="18" eb="19">
      <t>キ</t>
    </rPh>
    <rPh sb="21" eb="22">
      <t>トキ</t>
    </rPh>
    <rPh sb="30" eb="32">
      <t>コウド</t>
    </rPh>
    <rPh sb="40" eb="41">
      <t>トキ</t>
    </rPh>
    <rPh sb="42" eb="43">
      <t>アラワ</t>
    </rPh>
    <phoneticPr fontId="2"/>
  </si>
  <si>
    <t>LED</t>
    <phoneticPr fontId="2"/>
  </si>
  <si>
    <t>No.9</t>
    <phoneticPr fontId="2"/>
  </si>
  <si>
    <t>No.10</t>
    <phoneticPr fontId="2"/>
  </si>
  <si>
    <t>累計</t>
    <rPh sb="0" eb="2">
      <t>ルイケイ</t>
    </rPh>
    <phoneticPr fontId="2"/>
  </si>
  <si>
    <t>器具の寿命は10年ですが自然環境によって大きく変わります。主に錆や漏水で故障すると考えられます。</t>
    <rPh sb="0" eb="2">
      <t>キグ</t>
    </rPh>
    <rPh sb="3" eb="5">
      <t>ジュミョウ</t>
    </rPh>
    <rPh sb="8" eb="9">
      <t>ネン</t>
    </rPh>
    <rPh sb="12" eb="14">
      <t>シゼン</t>
    </rPh>
    <rPh sb="14" eb="16">
      <t>カンキョウ</t>
    </rPh>
    <rPh sb="20" eb="21">
      <t>オオ</t>
    </rPh>
    <rPh sb="23" eb="24">
      <t>カ</t>
    </rPh>
    <rPh sb="29" eb="30">
      <t>オモ</t>
    </rPh>
    <rPh sb="31" eb="32">
      <t>サビ</t>
    </rPh>
    <rPh sb="33" eb="35">
      <t>ロウスイ</t>
    </rPh>
    <rPh sb="36" eb="38">
      <t>コショウ</t>
    </rPh>
    <rPh sb="41" eb="42">
      <t>カンガ</t>
    </rPh>
    <phoneticPr fontId="2"/>
  </si>
  <si>
    <t>LED化はランニングコスト（電気料金）の関係から出来るだけ早期に完了すべきです。</t>
    <rPh sb="3" eb="4">
      <t>カ</t>
    </rPh>
    <rPh sb="14" eb="16">
      <t>デンキ</t>
    </rPh>
    <rPh sb="16" eb="18">
      <t>リョウキン</t>
    </rPh>
    <rPh sb="20" eb="22">
      <t>カンケイ</t>
    </rPh>
    <rPh sb="24" eb="26">
      <t>デキ</t>
    </rPh>
    <rPh sb="29" eb="31">
      <t>ソウキ</t>
    </rPh>
    <rPh sb="32" eb="34">
      <t>カンリョウ</t>
    </rPh>
    <phoneticPr fontId="2"/>
  </si>
  <si>
    <t>月</t>
    <rPh sb="0" eb="1">
      <t>ツキ</t>
    </rPh>
    <phoneticPr fontId="2"/>
  </si>
  <si>
    <t>残り130</t>
    <rPh sb="0" eb="1">
      <t>ノコ</t>
    </rPh>
    <phoneticPr fontId="2"/>
  </si>
  <si>
    <t>電気料金</t>
    <rPh sb="0" eb="2">
      <t>デンキ</t>
    </rPh>
    <rPh sb="2" eb="4">
      <t>リョウキン</t>
    </rPh>
    <phoneticPr fontId="2"/>
  </si>
  <si>
    <t>差額</t>
    <rPh sb="0" eb="2">
      <t>サガク</t>
    </rPh>
    <phoneticPr fontId="2"/>
  </si>
  <si>
    <t>総額</t>
    <rPh sb="0" eb="2">
      <t>ソウガク</t>
    </rPh>
    <phoneticPr fontId="2"/>
  </si>
  <si>
    <t>補助費</t>
    <rPh sb="0" eb="3">
      <t>ホジョヒ</t>
    </rPh>
    <phoneticPr fontId="2"/>
  </si>
  <si>
    <t>必要経費</t>
    <rPh sb="0" eb="2">
      <t>ヒツヨウ</t>
    </rPh>
    <rPh sb="2" eb="4">
      <t>ケイヒ</t>
    </rPh>
    <phoneticPr fontId="2"/>
  </si>
  <si>
    <t>年で元が取れます</t>
    <rPh sb="0" eb="1">
      <t>ネン</t>
    </rPh>
    <rPh sb="2" eb="3">
      <t>モト</t>
    </rPh>
    <rPh sb="4" eb="5">
      <t>ト</t>
    </rPh>
    <phoneticPr fontId="2"/>
  </si>
  <si>
    <t>円</t>
    <rPh sb="0" eb="1">
      <t>エン</t>
    </rPh>
    <phoneticPr fontId="2"/>
  </si>
  <si>
    <t>※市の補助費が在る内にLED化することのメリット</t>
    <rPh sb="1" eb="2">
      <t>シ</t>
    </rPh>
    <rPh sb="3" eb="6">
      <t>ホジョヒ</t>
    </rPh>
    <rPh sb="7" eb="8">
      <t>ア</t>
    </rPh>
    <rPh sb="9" eb="10">
      <t>ウチ</t>
    </rPh>
    <rPh sb="14" eb="15">
      <t>カ</t>
    </rPh>
    <phoneticPr fontId="2"/>
  </si>
  <si>
    <t>個</t>
    <rPh sb="0" eb="1">
      <t>コ</t>
    </rPh>
    <phoneticPr fontId="2"/>
  </si>
  <si>
    <t>〔工事費〕</t>
    <rPh sb="1" eb="4">
      <t>コウジヒ</t>
    </rPh>
    <phoneticPr fontId="2"/>
  </si>
  <si>
    <r>
      <t>この地区は塩害や硫黄の害はありませんので</t>
    </r>
    <r>
      <rPr>
        <b/>
        <sz val="11"/>
        <rFont val="ＭＳ Ｐゴシック"/>
        <family val="3"/>
        <charset val="128"/>
      </rPr>
      <t>15年</t>
    </r>
    <r>
      <rPr>
        <sz val="11"/>
        <rFont val="ＭＳ Ｐゴシック"/>
        <family val="3"/>
        <charset val="128"/>
      </rPr>
      <t>としても問題ないでしょう。</t>
    </r>
    <rPh sb="2" eb="4">
      <t>チク</t>
    </rPh>
    <rPh sb="5" eb="7">
      <t>エンガイ</t>
    </rPh>
    <rPh sb="8" eb="10">
      <t>イオウ</t>
    </rPh>
    <rPh sb="11" eb="12">
      <t>ガイ</t>
    </rPh>
    <rPh sb="22" eb="23">
      <t>ネン</t>
    </rPh>
    <rPh sb="27" eb="29">
      <t>モンダイ</t>
    </rPh>
    <phoneticPr fontId="2"/>
  </si>
  <si>
    <t>【ローテーション案１】耐用年数を15年と仮定し、設置してから15年－5年～＋2年で取替えを完了（2020年でLED化完了）</t>
    <rPh sb="8" eb="9">
      <t>アン</t>
    </rPh>
    <rPh sb="11" eb="13">
      <t>タイヨウ</t>
    </rPh>
    <rPh sb="13" eb="15">
      <t>ネンスウ</t>
    </rPh>
    <rPh sb="18" eb="19">
      <t>ネン</t>
    </rPh>
    <rPh sb="20" eb="22">
      <t>カテイ</t>
    </rPh>
    <rPh sb="24" eb="26">
      <t>セッチ</t>
    </rPh>
    <rPh sb="32" eb="33">
      <t>ネン</t>
    </rPh>
    <rPh sb="35" eb="36">
      <t>ネン</t>
    </rPh>
    <rPh sb="39" eb="40">
      <t>ネン</t>
    </rPh>
    <rPh sb="41" eb="43">
      <t>トリカ</t>
    </rPh>
    <rPh sb="45" eb="47">
      <t>カンリョウ</t>
    </rPh>
    <rPh sb="52" eb="53">
      <t>ネン</t>
    </rPh>
    <rPh sb="57" eb="58">
      <t>カ</t>
    </rPh>
    <rPh sb="58" eb="60">
      <t>カンリョウ</t>
    </rPh>
    <phoneticPr fontId="2"/>
  </si>
  <si>
    <t>【ローテーション案２】耐用年数を15年と仮定し、設置してから15年後の2026からLED取替え開始し完了させる場合</t>
    <rPh sb="8" eb="9">
      <t>アン</t>
    </rPh>
    <rPh sb="11" eb="13">
      <t>タイヨウ</t>
    </rPh>
    <rPh sb="13" eb="15">
      <t>ネンスウ</t>
    </rPh>
    <rPh sb="18" eb="19">
      <t>ネン</t>
    </rPh>
    <rPh sb="20" eb="22">
      <t>カテイ</t>
    </rPh>
    <rPh sb="24" eb="26">
      <t>セッチ</t>
    </rPh>
    <rPh sb="32" eb="33">
      <t>ネン</t>
    </rPh>
    <rPh sb="33" eb="34">
      <t>ゴ</t>
    </rPh>
    <rPh sb="44" eb="46">
      <t>トリカ</t>
    </rPh>
    <rPh sb="47" eb="49">
      <t>カイシ</t>
    </rPh>
    <rPh sb="50" eb="52">
      <t>カンリョウ</t>
    </rPh>
    <rPh sb="55" eb="57">
      <t>バアイ</t>
    </rPh>
    <phoneticPr fontId="2"/>
  </si>
  <si>
    <t>（やまぼうし公園）</t>
    <rPh sb="6" eb="8">
      <t>コウエン</t>
    </rPh>
    <phoneticPr fontId="2"/>
  </si>
  <si>
    <t>江別市あさひが丘</t>
    <phoneticPr fontId="2"/>
  </si>
  <si>
    <t>(4)</t>
    <phoneticPr fontId="2"/>
  </si>
  <si>
    <t>LED化（累計）</t>
    <rPh sb="3" eb="4">
      <t>カ</t>
    </rPh>
    <rPh sb="5" eb="7">
      <t>ルイケイ</t>
    </rPh>
    <phoneticPr fontId="2"/>
  </si>
  <si>
    <t>LED化（単年）</t>
    <rPh sb="3" eb="4">
      <t>カ</t>
    </rPh>
    <rPh sb="5" eb="7">
      <t>タンネン</t>
    </rPh>
    <phoneticPr fontId="2"/>
  </si>
  <si>
    <t>更改１-1</t>
    <rPh sb="0" eb="2">
      <t>コウカイ</t>
    </rPh>
    <phoneticPr fontId="2"/>
  </si>
  <si>
    <t>更改1-2</t>
    <rPh sb="0" eb="2">
      <t>コウカイ</t>
    </rPh>
    <phoneticPr fontId="2"/>
  </si>
  <si>
    <t>更改1-３</t>
    <rPh sb="0" eb="2">
      <t>コウカイ</t>
    </rPh>
    <phoneticPr fontId="2"/>
  </si>
  <si>
    <t>更改1-４</t>
    <rPh sb="0" eb="2">
      <t>コウカイ</t>
    </rPh>
    <phoneticPr fontId="2"/>
  </si>
  <si>
    <t>更改2-1</t>
    <rPh sb="0" eb="2">
      <t>コウカイ</t>
    </rPh>
    <phoneticPr fontId="2"/>
  </si>
  <si>
    <t>更改2-2</t>
    <rPh sb="0" eb="2">
      <t>コウカイ</t>
    </rPh>
    <phoneticPr fontId="2"/>
  </si>
  <si>
    <t>更改2-3</t>
    <rPh sb="0" eb="2">
      <t>コウカイ</t>
    </rPh>
    <phoneticPr fontId="2"/>
  </si>
  <si>
    <t>更改2-4</t>
    <rPh sb="0" eb="2">
      <t>コウカイ</t>
    </rPh>
    <phoneticPr fontId="2"/>
  </si>
  <si>
    <t>更改2-5</t>
    <rPh sb="0" eb="2">
      <t>コウカイ</t>
    </rPh>
    <phoneticPr fontId="2"/>
  </si>
  <si>
    <t>更改2-6</t>
    <rPh sb="0" eb="2">
      <t>コウカイ</t>
    </rPh>
    <phoneticPr fontId="2"/>
  </si>
  <si>
    <t>更改2-7</t>
    <rPh sb="0" eb="2">
      <t>コウカイ</t>
    </rPh>
    <phoneticPr fontId="2"/>
  </si>
  <si>
    <t>更改2-8</t>
    <rPh sb="0" eb="2">
      <t>コウカイ</t>
    </rPh>
    <phoneticPr fontId="2"/>
  </si>
  <si>
    <t>更改2-9</t>
    <rPh sb="0" eb="2">
      <t>コウカイ</t>
    </rPh>
    <phoneticPr fontId="2"/>
  </si>
  <si>
    <t>更改2-10</t>
    <rPh sb="0" eb="2">
      <t>コウカイ</t>
    </rPh>
    <phoneticPr fontId="2"/>
  </si>
  <si>
    <t>更改2-11</t>
    <rPh sb="0" eb="2">
      <t>コウカイ</t>
    </rPh>
    <phoneticPr fontId="2"/>
  </si>
  <si>
    <t>更改2-12</t>
    <rPh sb="0" eb="2">
      <t>コウカイ</t>
    </rPh>
    <phoneticPr fontId="2"/>
  </si>
  <si>
    <t>更改2-13</t>
    <rPh sb="0" eb="2">
      <t>コウカイ</t>
    </rPh>
    <phoneticPr fontId="2"/>
  </si>
  <si>
    <t>更改2-14</t>
    <rPh sb="0" eb="2">
      <t>コウカイ</t>
    </rPh>
    <phoneticPr fontId="2"/>
  </si>
  <si>
    <t>更改2-15</t>
    <rPh sb="0" eb="2">
      <t>コウカイ</t>
    </rPh>
    <phoneticPr fontId="2"/>
  </si>
  <si>
    <t>※LED灯の更改は耐用年数15年として、12個／年で計画しています</t>
    <rPh sb="4" eb="5">
      <t>トウ</t>
    </rPh>
    <rPh sb="6" eb="8">
      <t>コウカイ</t>
    </rPh>
    <rPh sb="9" eb="11">
      <t>タイヨウ</t>
    </rPh>
    <rPh sb="11" eb="13">
      <t>ネンスウ</t>
    </rPh>
    <rPh sb="15" eb="16">
      <t>ネン</t>
    </rPh>
    <rPh sb="22" eb="23">
      <t>コ</t>
    </rPh>
    <rPh sb="24" eb="25">
      <t>ネン</t>
    </rPh>
    <rPh sb="26" eb="28">
      <t>ケイカク</t>
    </rPh>
    <phoneticPr fontId="2"/>
  </si>
  <si>
    <t>照明器具名（旧）</t>
    <rPh sb="0" eb="2">
      <t>ショウメイ</t>
    </rPh>
    <rPh sb="2" eb="4">
      <t>キグ</t>
    </rPh>
    <rPh sb="4" eb="5">
      <t>メイ</t>
    </rPh>
    <rPh sb="6" eb="7">
      <t>キュウ</t>
    </rPh>
    <phoneticPr fontId="2"/>
  </si>
  <si>
    <t>設置数（累計）</t>
    <rPh sb="0" eb="3">
      <t>セッチスウ</t>
    </rPh>
    <rPh sb="4" eb="6">
      <t>ルイケイ</t>
    </rPh>
    <phoneticPr fontId="2"/>
  </si>
  <si>
    <t>設置数（単年度）</t>
    <rPh sb="0" eb="3">
      <t>セッチスウ</t>
    </rPh>
    <rPh sb="4" eb="7">
      <t>タンネンド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</si>
</sst>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39"/>
      <name val="ＭＳ Ｐゴシック"/>
      <family val="3"/>
      <charset val="128"/>
    </font>
    <font>
      <sz val="8"/>
      <color indexed="39"/>
      <name val="ＭＳ Ｐゴシック"/>
      <family val="3"/>
      <charset val="128"/>
    </font>
    <font>
      <sz val="11"/>
      <color indexed="38"/>
      <name val="ＭＳ Ｐゴシック"/>
      <family val="3"/>
      <charset val="128"/>
    </font>
    <font>
      <sz val="11"/>
      <color indexed="3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8" fontId="1" fillId="0" borderId="2" xfId="1" applyBorder="1" applyAlignment="1">
      <alignment horizontal="center" vertical="center"/>
    </xf>
    <xf numFmtId="0" fontId="0" fillId="0" borderId="3" xfId="0" applyBorder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8" xfId="0" applyBorder="1">
      <alignment vertical="center"/>
    </xf>
    <xf numFmtId="38" fontId="1" fillId="0" borderId="8" xfId="1" applyBorder="1">
      <alignment vertical="center"/>
    </xf>
    <xf numFmtId="0" fontId="3" fillId="0" borderId="8" xfId="0" applyFont="1" applyBorder="1">
      <alignment vertical="center"/>
    </xf>
    <xf numFmtId="0" fontId="0" fillId="0" borderId="9" xfId="0" applyBorder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3" fillId="0" borderId="14" xfId="0" applyFont="1" applyBorder="1">
      <alignment vertical="center"/>
    </xf>
    <xf numFmtId="38" fontId="1" fillId="0" borderId="14" xfId="1" applyBorder="1">
      <alignment vertical="center"/>
    </xf>
    <xf numFmtId="0" fontId="0" fillId="0" borderId="14" xfId="0" applyBorder="1">
      <alignment vertical="center"/>
    </xf>
    <xf numFmtId="38" fontId="1" fillId="0" borderId="0" xfId="1">
      <alignment vertical="center"/>
    </xf>
    <xf numFmtId="0" fontId="0" fillId="0" borderId="0" xfId="0" applyAlignment="1">
      <alignment horizontal="right" vertical="center"/>
    </xf>
    <xf numFmtId="0" fontId="4" fillId="0" borderId="8" xfId="0" applyFont="1" applyBorder="1">
      <alignment vertical="center"/>
    </xf>
    <xf numFmtId="38" fontId="1" fillId="0" borderId="0" xfId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6" fillId="0" borderId="15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>
      <alignment vertical="center"/>
    </xf>
    <xf numFmtId="0" fontId="5" fillId="0" borderId="19" xfId="0" applyFont="1" applyBorder="1">
      <alignment vertical="center"/>
    </xf>
    <xf numFmtId="0" fontId="0" fillId="0" borderId="19" xfId="0" applyBorder="1" applyAlignment="1">
      <alignment horizontal="right" vertical="center"/>
    </xf>
    <xf numFmtId="38" fontId="1" fillId="0" borderId="19" xfId="1" applyBorder="1">
      <alignment vertical="center"/>
    </xf>
    <xf numFmtId="0" fontId="5" fillId="0" borderId="22" xfId="0" applyFont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0" borderId="2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5" fillId="0" borderId="27" xfId="0" applyFont="1" applyBorder="1">
      <alignment vertical="center"/>
    </xf>
    <xf numFmtId="0" fontId="0" fillId="0" borderId="28" xfId="0" applyBorder="1">
      <alignment vertical="center"/>
    </xf>
    <xf numFmtId="0" fontId="0" fillId="0" borderId="28" xfId="0" applyBorder="1" applyAlignment="1">
      <alignment horizontal="right" vertical="center"/>
    </xf>
    <xf numFmtId="38" fontId="1" fillId="0" borderId="28" xfId="1" applyBorder="1">
      <alignment vertical="center"/>
    </xf>
    <xf numFmtId="0" fontId="6" fillId="0" borderId="28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0" fontId="0" fillId="0" borderId="33" xfId="0" applyBorder="1">
      <alignment vertical="center"/>
    </xf>
    <xf numFmtId="38" fontId="1" fillId="0" borderId="33" xfId="1" applyBorder="1">
      <alignment vertical="center"/>
    </xf>
    <xf numFmtId="49" fontId="0" fillId="0" borderId="34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38" fontId="1" fillId="0" borderId="35" xfId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11" xfId="0" applyBorder="1">
      <alignment vertical="center"/>
    </xf>
    <xf numFmtId="49" fontId="0" fillId="0" borderId="41" xfId="0" applyNumberFormat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49" fontId="0" fillId="0" borderId="48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38" fontId="1" fillId="0" borderId="43" xfId="1" applyBorder="1">
      <alignment vertical="center"/>
    </xf>
    <xf numFmtId="0" fontId="0" fillId="0" borderId="50" xfId="0" applyBorder="1">
      <alignment vertical="center"/>
    </xf>
    <xf numFmtId="0" fontId="0" fillId="3" borderId="8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0" fillId="0" borderId="51" xfId="0" applyBorder="1">
      <alignment vertical="center"/>
    </xf>
    <xf numFmtId="9" fontId="0" fillId="0" borderId="0" xfId="1" applyNumberFormat="1" applyFont="1">
      <alignment vertical="center"/>
    </xf>
    <xf numFmtId="38" fontId="1" fillId="0" borderId="0" xfId="1" applyFont="1" applyAlignment="1">
      <alignment vertical="center" shrinkToFit="1"/>
    </xf>
    <xf numFmtId="38" fontId="0" fillId="0" borderId="0" xfId="1" applyFont="1" applyAlignment="1">
      <alignment vertical="center" shrinkToFit="1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10" fillId="0" borderId="28" xfId="0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19" xfId="1" applyFont="1" applyBorder="1">
      <alignment vertical="center"/>
    </xf>
    <xf numFmtId="0" fontId="10" fillId="0" borderId="0" xfId="0" applyFont="1">
      <alignment vertical="center"/>
    </xf>
    <xf numFmtId="0" fontId="10" fillId="0" borderId="16" xfId="0" applyFont="1" applyBorder="1">
      <alignment vertical="center"/>
    </xf>
    <xf numFmtId="0" fontId="10" fillId="0" borderId="20" xfId="0" applyFont="1" applyBorder="1">
      <alignment vertical="center"/>
    </xf>
    <xf numFmtId="0" fontId="11" fillId="0" borderId="1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28" xfId="0" applyFont="1" applyBorder="1">
      <alignment vertical="center"/>
    </xf>
    <xf numFmtId="0" fontId="12" fillId="0" borderId="28" xfId="0" applyFont="1" applyBorder="1" applyAlignment="1">
      <alignment horizontal="right" vertical="center"/>
    </xf>
    <xf numFmtId="0" fontId="13" fillId="0" borderId="28" xfId="0" applyFont="1" applyBorder="1">
      <alignment vertical="center"/>
    </xf>
    <xf numFmtId="176" fontId="1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38" fontId="1" fillId="0" borderId="0" xfId="1" applyFont="1" applyBorder="1" applyAlignment="1">
      <alignment vertical="center" shrinkToFit="1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>
      <alignment vertical="center" wrapText="1"/>
    </xf>
    <xf numFmtId="0" fontId="10" fillId="0" borderId="27" xfId="0" applyFont="1" applyBorder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10" fillId="0" borderId="18" xfId="0" applyFont="1" applyBorder="1">
      <alignment vertical="center"/>
    </xf>
    <xf numFmtId="0" fontId="7" fillId="0" borderId="21" xfId="0" applyFont="1" applyBorder="1" applyAlignment="1">
      <alignment horizontal="center" vertical="center" shrinkToFit="1"/>
    </xf>
    <xf numFmtId="0" fontId="10" fillId="0" borderId="15" xfId="0" applyFont="1" applyBorder="1">
      <alignment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38" fontId="6" fillId="0" borderId="19" xfId="1" applyFont="1" applyBorder="1">
      <alignment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12" fillId="0" borderId="52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53" xfId="0" applyBorder="1">
      <alignment vertical="center"/>
    </xf>
    <xf numFmtId="0" fontId="0" fillId="0" borderId="0" xfId="0" applyAlignment="1">
      <alignment vertical="center" shrinkToFit="1"/>
    </xf>
    <xf numFmtId="38" fontId="0" fillId="0" borderId="0" xfId="0" applyNumberFormat="1" applyAlignment="1">
      <alignment vertical="center" shrinkToFit="1"/>
    </xf>
    <xf numFmtId="177" fontId="0" fillId="0" borderId="0" xfId="1" applyNumberFormat="1" applyFont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6" fontId="5" fillId="0" borderId="0" xfId="0" applyNumberFormat="1" applyFont="1">
      <alignment vertical="center"/>
    </xf>
    <xf numFmtId="0" fontId="0" fillId="4" borderId="8" xfId="0" applyFill="1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58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38" fontId="1" fillId="0" borderId="69" xfId="1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73" xfId="0" applyBorder="1">
      <alignment vertical="center"/>
    </xf>
    <xf numFmtId="0" fontId="0" fillId="2" borderId="36" xfId="0" applyFill="1" applyBorder="1">
      <alignment vertical="center"/>
    </xf>
    <xf numFmtId="0" fontId="0" fillId="2" borderId="59" xfId="0" applyFill="1" applyBorder="1">
      <alignment vertical="center"/>
    </xf>
    <xf numFmtId="0" fontId="0" fillId="5" borderId="60" xfId="0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center" shrinkToFit="1"/>
    </xf>
    <xf numFmtId="0" fontId="0" fillId="5" borderId="47" xfId="0" applyFill="1" applyBorder="1" applyAlignment="1">
      <alignment horizontal="center" vertical="center" shrinkToFit="1"/>
    </xf>
    <xf numFmtId="0" fontId="0" fillId="5" borderId="71" xfId="0" applyFill="1" applyBorder="1" applyAlignment="1">
      <alignment horizontal="left" vertical="center"/>
    </xf>
    <xf numFmtId="0" fontId="0" fillId="5" borderId="65" xfId="0" applyFill="1" applyBorder="1" applyAlignment="1">
      <alignment horizontal="left" vertical="center"/>
    </xf>
    <xf numFmtId="0" fontId="0" fillId="5" borderId="72" xfId="0" applyFill="1" applyBorder="1" applyAlignment="1">
      <alignment horizontal="left" vertical="center"/>
    </xf>
    <xf numFmtId="0" fontId="14" fillId="0" borderId="0" xfId="0" applyFont="1">
      <alignment vertical="center"/>
    </xf>
    <xf numFmtId="0" fontId="0" fillId="6" borderId="36" xfId="0" applyFill="1" applyBorder="1">
      <alignment vertical="center"/>
    </xf>
    <xf numFmtId="0" fontId="0" fillId="4" borderId="36" xfId="0" applyFill="1" applyBorder="1">
      <alignment vertical="center"/>
    </xf>
    <xf numFmtId="0" fontId="0" fillId="6" borderId="59" xfId="0" applyFill="1" applyBorder="1">
      <alignment vertical="center"/>
    </xf>
    <xf numFmtId="0" fontId="0" fillId="0" borderId="7" xfId="0" quotePrefix="1" applyBorder="1" applyAlignment="1">
      <alignment horizontal="right" vertical="center"/>
    </xf>
    <xf numFmtId="0" fontId="0" fillId="2" borderId="46" xfId="0" applyFill="1" applyBorder="1">
      <alignment vertical="center"/>
    </xf>
    <xf numFmtId="0" fontId="0" fillId="2" borderId="60" xfId="0" applyFill="1" applyBorder="1">
      <alignment vertical="center"/>
    </xf>
    <xf numFmtId="0" fontId="0" fillId="7" borderId="46" xfId="0" applyFill="1" applyBorder="1" applyAlignment="1">
      <alignment horizontal="center" vertical="center" shrinkToFit="1"/>
    </xf>
    <xf numFmtId="0" fontId="0" fillId="7" borderId="36" xfId="0" applyFill="1" applyBorder="1" applyAlignment="1">
      <alignment horizontal="center" vertical="center" shrinkToFit="1"/>
    </xf>
    <xf numFmtId="0" fontId="0" fillId="7" borderId="59" xfId="0" applyFill="1" applyBorder="1" applyAlignment="1">
      <alignment horizontal="center" vertical="center" shrinkToFit="1"/>
    </xf>
    <xf numFmtId="0" fontId="0" fillId="7" borderId="64" xfId="0" applyFill="1" applyBorder="1" applyAlignment="1">
      <alignment horizontal="left" vertical="center"/>
    </xf>
    <xf numFmtId="0" fontId="0" fillId="7" borderId="65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36" xfId="0" applyBorder="1">
      <alignment vertical="center"/>
    </xf>
    <xf numFmtId="38" fontId="1" fillId="0" borderId="36" xfId="1" applyBorder="1">
      <alignment vertical="center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" fillId="0" borderId="8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" fillId="0" borderId="8" xfId="1" applyFont="1" applyBorder="1" applyAlignment="1">
      <alignment vertical="center" shrinkToFit="1"/>
    </xf>
    <xf numFmtId="0" fontId="0" fillId="0" borderId="8" xfId="0" applyBorder="1">
      <alignment vertical="center"/>
    </xf>
    <xf numFmtId="38" fontId="0" fillId="0" borderId="8" xfId="1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58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50" xfId="0" applyFont="1" applyBorder="1">
      <alignment vertical="center"/>
    </xf>
    <xf numFmtId="0" fontId="1" fillId="0" borderId="49" xfId="0" applyFont="1" applyBorder="1">
      <alignment vertical="center"/>
    </xf>
    <xf numFmtId="0" fontId="1" fillId="0" borderId="7" xfId="0" applyFont="1" applyBorder="1" applyAlignment="1">
      <alignment horizontal="right" vertical="center" shrinkToFit="1"/>
    </xf>
    <xf numFmtId="0" fontId="0" fillId="0" borderId="6" xfId="0" applyBorder="1" applyAlignment="1">
      <alignment vertical="center" shrinkToFit="1"/>
    </xf>
    <xf numFmtId="176" fontId="1" fillId="0" borderId="8" xfId="0" applyNumberFormat="1" applyFont="1" applyBorder="1">
      <alignment vertical="center"/>
    </xf>
    <xf numFmtId="0" fontId="0" fillId="0" borderId="5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42" xfId="0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  <color rgb="FFCCECFF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51</xdr:row>
      <xdr:rowOff>19050</xdr:rowOff>
    </xdr:from>
    <xdr:ext cx="76200" cy="209550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B6D44344-4426-0ED0-E63D-628F8377EBAB}"/>
            </a:ext>
          </a:extLst>
        </xdr:cNvPr>
        <xdr:cNvSpPr txBox="1">
          <a:spLocks noChangeArrowheads="1"/>
        </xdr:cNvSpPr>
      </xdr:nvSpPr>
      <xdr:spPr bwMode="auto">
        <a:xfrm>
          <a:off x="695325" y="8839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428625</xdr:colOff>
      <xdr:row>51</xdr:row>
      <xdr:rowOff>0</xdr:rowOff>
    </xdr:from>
    <xdr:to>
      <xdr:col>9</xdr:col>
      <xdr:colOff>180975</xdr:colOff>
      <xdr:row>55</xdr:row>
      <xdr:rowOff>47625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395CA879-AB99-2918-B89D-7FD7FF34859A}"/>
            </a:ext>
          </a:extLst>
        </xdr:cNvPr>
        <xdr:cNvSpPr txBox="1">
          <a:spLocks noChangeArrowheads="1"/>
        </xdr:cNvSpPr>
      </xdr:nvSpPr>
      <xdr:spPr bwMode="auto">
        <a:xfrm>
          <a:off x="428625" y="8820150"/>
          <a:ext cx="3867150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①耐用年数を15年と仮定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②設置してから15～17年で取替え完了を目標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（当初は１５～１６個程度／年を目標）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③最終的には１０～１１個／年の取替えで毎年発生を目標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ED2A-41B9-4827-9832-7FBE8F8C0E40}">
  <dimension ref="A1:AK19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74" sqref="I174"/>
    </sheetView>
  </sheetViews>
  <sheetFormatPr defaultRowHeight="13.5" x14ac:dyDescent="0.15"/>
  <cols>
    <col min="1" max="1" width="7.25" customWidth="1"/>
    <col min="2" max="5" width="3.625" customWidth="1"/>
    <col min="6" max="6" width="16.5" customWidth="1"/>
    <col min="7" max="7" width="4.75" customWidth="1"/>
    <col min="8" max="8" width="3.875" customWidth="1"/>
    <col min="9" max="9" width="14.625" customWidth="1"/>
    <col min="10" max="10" width="8.625" style="19" customWidth="1"/>
    <col min="11" max="37" width="6.625" customWidth="1"/>
  </cols>
  <sheetData>
    <row r="1" spans="1:37" x14ac:dyDescent="0.15">
      <c r="A1" s="1" t="s">
        <v>0</v>
      </c>
      <c r="B1" s="191" t="s">
        <v>1</v>
      </c>
      <c r="C1" s="192"/>
      <c r="D1" s="192"/>
      <c r="E1" s="193"/>
      <c r="F1" s="194" t="s">
        <v>2</v>
      </c>
      <c r="G1" s="196" t="s">
        <v>3</v>
      </c>
      <c r="H1" s="187" t="s">
        <v>4</v>
      </c>
      <c r="I1" s="183" t="s">
        <v>261</v>
      </c>
      <c r="J1" s="2" t="s">
        <v>5</v>
      </c>
      <c r="K1" s="68" t="s">
        <v>6</v>
      </c>
      <c r="L1" s="68" t="s">
        <v>7</v>
      </c>
      <c r="M1" s="68" t="s">
        <v>8</v>
      </c>
      <c r="N1" s="68" t="s">
        <v>9</v>
      </c>
      <c r="O1" s="68" t="s">
        <v>191</v>
      </c>
      <c r="P1" s="68" t="s">
        <v>194</v>
      </c>
      <c r="Q1" s="68" t="s">
        <v>195</v>
      </c>
      <c r="R1" s="151" t="s">
        <v>196</v>
      </c>
      <c r="S1" s="177" t="s">
        <v>241</v>
      </c>
      <c r="T1" s="178" t="s">
        <v>242</v>
      </c>
      <c r="U1" s="178" t="s">
        <v>243</v>
      </c>
      <c r="V1" s="179" t="s">
        <v>244</v>
      </c>
      <c r="W1" s="164" t="s">
        <v>245</v>
      </c>
      <c r="X1" s="165" t="s">
        <v>246</v>
      </c>
      <c r="Y1" s="165" t="s">
        <v>247</v>
      </c>
      <c r="Z1" s="165" t="s">
        <v>248</v>
      </c>
      <c r="AA1" s="165" t="s">
        <v>249</v>
      </c>
      <c r="AB1" s="165" t="s">
        <v>250</v>
      </c>
      <c r="AC1" s="165" t="s">
        <v>251</v>
      </c>
      <c r="AD1" s="165" t="s">
        <v>252</v>
      </c>
      <c r="AE1" s="165" t="s">
        <v>253</v>
      </c>
      <c r="AF1" s="165" t="s">
        <v>254</v>
      </c>
      <c r="AG1" s="165" t="s">
        <v>255</v>
      </c>
      <c r="AH1" s="165" t="s">
        <v>256</v>
      </c>
      <c r="AI1" s="165" t="s">
        <v>257</v>
      </c>
      <c r="AJ1" s="165" t="s">
        <v>258</v>
      </c>
      <c r="AK1" s="166" t="s">
        <v>259</v>
      </c>
    </row>
    <row r="2" spans="1:37" ht="14.25" thickBot="1" x14ac:dyDescent="0.2">
      <c r="A2" s="156" t="s">
        <v>10</v>
      </c>
      <c r="B2" s="189" t="s">
        <v>11</v>
      </c>
      <c r="C2" s="190"/>
      <c r="D2" s="190"/>
      <c r="E2" s="190"/>
      <c r="F2" s="195"/>
      <c r="G2" s="197"/>
      <c r="H2" s="188"/>
      <c r="I2" s="157" t="s">
        <v>12</v>
      </c>
      <c r="J2" s="158" t="s">
        <v>13</v>
      </c>
      <c r="K2" s="159">
        <v>1995</v>
      </c>
      <c r="L2" s="159">
        <v>1996</v>
      </c>
      <c r="M2" s="159">
        <v>1999</v>
      </c>
      <c r="N2" s="159">
        <v>2003</v>
      </c>
      <c r="O2" s="159">
        <v>2006</v>
      </c>
      <c r="P2" s="159">
        <v>2008</v>
      </c>
      <c r="Q2" s="159">
        <v>2009</v>
      </c>
      <c r="R2" s="160">
        <v>2010</v>
      </c>
      <c r="S2" s="180">
        <v>2011</v>
      </c>
      <c r="T2" s="181">
        <v>2012</v>
      </c>
      <c r="U2" s="181">
        <v>2013</v>
      </c>
      <c r="V2" s="182">
        <v>2014</v>
      </c>
      <c r="W2" s="167">
        <v>2026</v>
      </c>
      <c r="X2" s="168">
        <v>2027</v>
      </c>
      <c r="Y2" s="168">
        <v>2028</v>
      </c>
      <c r="Z2" s="168">
        <v>2029</v>
      </c>
      <c r="AA2" s="168">
        <v>2030</v>
      </c>
      <c r="AB2" s="168">
        <v>2031</v>
      </c>
      <c r="AC2" s="168">
        <v>2032</v>
      </c>
      <c r="AD2" s="168">
        <v>2033</v>
      </c>
      <c r="AE2" s="168">
        <v>2034</v>
      </c>
      <c r="AF2" s="168">
        <v>2035</v>
      </c>
      <c r="AG2" s="168">
        <v>2036</v>
      </c>
      <c r="AH2" s="168">
        <v>2037</v>
      </c>
      <c r="AI2" s="168">
        <v>2038</v>
      </c>
      <c r="AJ2" s="168">
        <v>2039</v>
      </c>
      <c r="AK2" s="169">
        <v>2040</v>
      </c>
    </row>
    <row r="3" spans="1:37" ht="14.25" thickTop="1" x14ac:dyDescent="0.15">
      <c r="A3" s="34">
        <v>1</v>
      </c>
      <c r="B3" s="80" t="s">
        <v>43</v>
      </c>
      <c r="C3" s="81" t="s">
        <v>44</v>
      </c>
      <c r="D3" s="81" t="s">
        <v>45</v>
      </c>
      <c r="E3" s="82" t="s">
        <v>46</v>
      </c>
      <c r="F3" s="215" t="s">
        <v>14</v>
      </c>
      <c r="G3" s="36">
        <v>1</v>
      </c>
      <c r="H3" s="36">
        <v>1</v>
      </c>
      <c r="I3" s="77"/>
      <c r="J3" s="83"/>
      <c r="K3" s="77"/>
      <c r="L3" s="77">
        <v>1</v>
      </c>
      <c r="M3" s="77"/>
      <c r="N3" s="77"/>
      <c r="O3" s="77"/>
      <c r="P3" s="77"/>
      <c r="Q3" s="77"/>
      <c r="R3" s="84"/>
      <c r="S3" s="78">
        <v>1</v>
      </c>
      <c r="T3" s="77"/>
      <c r="U3" s="77"/>
      <c r="V3" s="84"/>
      <c r="W3" s="161">
        <v>1</v>
      </c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9"/>
    </row>
    <row r="4" spans="1:37" x14ac:dyDescent="0.15">
      <c r="A4" s="3">
        <v>2</v>
      </c>
      <c r="B4" s="4" t="s">
        <v>15</v>
      </c>
      <c r="C4" s="5" t="s">
        <v>16</v>
      </c>
      <c r="D4" s="5" t="s">
        <v>17</v>
      </c>
      <c r="E4" s="6" t="s">
        <v>18</v>
      </c>
      <c r="F4" s="216" t="s">
        <v>14</v>
      </c>
      <c r="G4" s="7">
        <v>1</v>
      </c>
      <c r="H4" s="7">
        <v>2</v>
      </c>
      <c r="I4" s="8"/>
      <c r="J4" s="9"/>
      <c r="K4" s="8">
        <v>1</v>
      </c>
      <c r="L4" s="8"/>
      <c r="M4" s="8"/>
      <c r="N4" s="8"/>
      <c r="O4" s="8"/>
      <c r="P4" s="8"/>
      <c r="Q4" s="8"/>
      <c r="R4" s="69"/>
      <c r="S4" s="71"/>
      <c r="T4" s="8">
        <v>1</v>
      </c>
      <c r="U4" s="8"/>
      <c r="V4" s="69"/>
      <c r="W4" s="154"/>
      <c r="X4" s="8">
        <v>1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72"/>
    </row>
    <row r="5" spans="1:37" x14ac:dyDescent="0.15">
      <c r="A5" s="3">
        <v>3</v>
      </c>
      <c r="B5" s="4" t="s">
        <v>15</v>
      </c>
      <c r="C5" s="5" t="s">
        <v>19</v>
      </c>
      <c r="D5" s="5" t="s">
        <v>20</v>
      </c>
      <c r="E5" s="6" t="s">
        <v>21</v>
      </c>
      <c r="F5" s="216" t="s">
        <v>14</v>
      </c>
      <c r="G5" s="7">
        <v>1</v>
      </c>
      <c r="H5" s="7">
        <v>5</v>
      </c>
      <c r="I5" s="8"/>
      <c r="J5" s="9"/>
      <c r="K5" s="8">
        <v>1</v>
      </c>
      <c r="L5" s="8"/>
      <c r="M5" s="8"/>
      <c r="N5" s="8"/>
      <c r="O5" s="8"/>
      <c r="P5" s="8"/>
      <c r="Q5" s="8"/>
      <c r="R5" s="69"/>
      <c r="S5" s="71"/>
      <c r="T5" s="8">
        <v>1</v>
      </c>
      <c r="U5" s="8"/>
      <c r="V5" s="69"/>
      <c r="W5" s="154"/>
      <c r="X5" s="8">
        <v>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72"/>
    </row>
    <row r="6" spans="1:37" x14ac:dyDescent="0.15">
      <c r="A6" s="3">
        <v>4</v>
      </c>
      <c r="B6" s="4" t="s">
        <v>15</v>
      </c>
      <c r="C6" s="5" t="s">
        <v>19</v>
      </c>
      <c r="D6" s="5" t="s">
        <v>22</v>
      </c>
      <c r="E6" s="6" t="s">
        <v>23</v>
      </c>
      <c r="F6" s="216" t="s">
        <v>14</v>
      </c>
      <c r="G6" s="7">
        <v>1</v>
      </c>
      <c r="H6" s="7">
        <v>9</v>
      </c>
      <c r="I6" s="8"/>
      <c r="J6" s="9"/>
      <c r="K6" s="8">
        <v>1</v>
      </c>
      <c r="L6" s="8"/>
      <c r="M6" s="8"/>
      <c r="N6" s="8"/>
      <c r="O6" s="8"/>
      <c r="P6" s="8"/>
      <c r="Q6" s="8"/>
      <c r="R6" s="69"/>
      <c r="S6" s="71"/>
      <c r="T6" s="8">
        <v>1</v>
      </c>
      <c r="U6" s="8"/>
      <c r="V6" s="69"/>
      <c r="W6" s="154"/>
      <c r="X6" s="8">
        <v>1</v>
      </c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72"/>
    </row>
    <row r="7" spans="1:37" x14ac:dyDescent="0.15">
      <c r="A7" s="3">
        <v>5</v>
      </c>
      <c r="B7" s="4" t="s">
        <v>15</v>
      </c>
      <c r="C7" s="5" t="s">
        <v>24</v>
      </c>
      <c r="D7" s="5" t="s">
        <v>25</v>
      </c>
      <c r="E7" s="6" t="s">
        <v>26</v>
      </c>
      <c r="F7" s="216" t="s">
        <v>14</v>
      </c>
      <c r="G7" s="7">
        <v>1</v>
      </c>
      <c r="H7" s="7">
        <v>12</v>
      </c>
      <c r="I7" s="8"/>
      <c r="J7" s="9"/>
      <c r="K7" s="8">
        <v>1</v>
      </c>
      <c r="L7" s="8"/>
      <c r="M7" s="8"/>
      <c r="N7" s="8"/>
      <c r="O7" s="8"/>
      <c r="P7" s="8"/>
      <c r="Q7" s="8"/>
      <c r="R7" s="69"/>
      <c r="S7" s="71"/>
      <c r="T7" s="8">
        <v>1</v>
      </c>
      <c r="U7" s="8"/>
      <c r="V7" s="69"/>
      <c r="W7" s="154"/>
      <c r="X7" s="8">
        <v>1</v>
      </c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2"/>
    </row>
    <row r="8" spans="1:37" x14ac:dyDescent="0.15">
      <c r="A8" s="3">
        <v>6</v>
      </c>
      <c r="B8" s="4" t="s">
        <v>15</v>
      </c>
      <c r="C8" s="5" t="s">
        <v>24</v>
      </c>
      <c r="D8" s="5" t="s">
        <v>27</v>
      </c>
      <c r="E8" s="6" t="s">
        <v>28</v>
      </c>
      <c r="F8" s="216" t="s">
        <v>14</v>
      </c>
      <c r="G8" s="7">
        <v>2</v>
      </c>
      <c r="H8" s="7">
        <v>1</v>
      </c>
      <c r="I8" s="8"/>
      <c r="J8" s="9"/>
      <c r="K8" s="8">
        <v>1</v>
      </c>
      <c r="L8" s="8"/>
      <c r="M8" s="8"/>
      <c r="N8" s="8"/>
      <c r="O8" s="8"/>
      <c r="P8" s="8"/>
      <c r="Q8" s="8"/>
      <c r="R8" s="69"/>
      <c r="S8" s="71"/>
      <c r="T8" s="8">
        <v>1</v>
      </c>
      <c r="U8" s="8"/>
      <c r="V8" s="69"/>
      <c r="W8" s="154"/>
      <c r="X8" s="8">
        <v>1</v>
      </c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72"/>
    </row>
    <row r="9" spans="1:37" x14ac:dyDescent="0.15">
      <c r="A9" s="3">
        <v>7</v>
      </c>
      <c r="B9" s="4" t="s">
        <v>15</v>
      </c>
      <c r="C9" s="5" t="s">
        <v>29</v>
      </c>
      <c r="D9" s="5" t="s">
        <v>19</v>
      </c>
      <c r="E9" s="6" t="s">
        <v>25</v>
      </c>
      <c r="F9" s="216" t="s">
        <v>14</v>
      </c>
      <c r="G9" s="7">
        <v>2</v>
      </c>
      <c r="H9" s="7">
        <v>3</v>
      </c>
      <c r="I9" s="8"/>
      <c r="J9" s="9"/>
      <c r="K9" s="8">
        <v>1</v>
      </c>
      <c r="L9" s="8"/>
      <c r="M9" s="8"/>
      <c r="N9" s="8"/>
      <c r="O9" s="8"/>
      <c r="P9" s="8"/>
      <c r="Q9" s="8"/>
      <c r="R9" s="69"/>
      <c r="S9" s="71"/>
      <c r="T9" s="8">
        <v>1</v>
      </c>
      <c r="U9" s="8"/>
      <c r="V9" s="69"/>
      <c r="W9" s="154"/>
      <c r="X9" s="8">
        <v>1</v>
      </c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72"/>
    </row>
    <row r="10" spans="1:37" x14ac:dyDescent="0.15">
      <c r="A10" s="3">
        <v>8</v>
      </c>
      <c r="B10" s="4" t="s">
        <v>15</v>
      </c>
      <c r="C10" s="5" t="s">
        <v>29</v>
      </c>
      <c r="D10" s="5" t="s">
        <v>30</v>
      </c>
      <c r="E10" s="6" t="s">
        <v>31</v>
      </c>
      <c r="F10" s="216" t="s">
        <v>14</v>
      </c>
      <c r="G10" s="7">
        <v>2</v>
      </c>
      <c r="H10" s="7">
        <v>5</v>
      </c>
      <c r="I10" s="8"/>
      <c r="J10" s="9"/>
      <c r="K10" s="8">
        <v>1</v>
      </c>
      <c r="L10" s="8"/>
      <c r="M10" s="8"/>
      <c r="N10" s="8"/>
      <c r="O10" s="8"/>
      <c r="P10" s="8"/>
      <c r="Q10" s="8"/>
      <c r="R10" s="69"/>
      <c r="S10" s="71"/>
      <c r="T10" s="8">
        <v>1</v>
      </c>
      <c r="U10" s="8"/>
      <c r="V10" s="69"/>
      <c r="W10" s="154"/>
      <c r="X10" s="8">
        <v>1</v>
      </c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72"/>
    </row>
    <row r="11" spans="1:37" x14ac:dyDescent="0.15">
      <c r="A11" s="3">
        <v>9</v>
      </c>
      <c r="B11" s="4" t="s">
        <v>15</v>
      </c>
      <c r="C11" s="5" t="s">
        <v>32</v>
      </c>
      <c r="D11" s="5" t="s">
        <v>33</v>
      </c>
      <c r="E11" s="6" t="s">
        <v>34</v>
      </c>
      <c r="F11" s="216" t="s">
        <v>14</v>
      </c>
      <c r="G11" s="7">
        <v>2</v>
      </c>
      <c r="H11" s="7">
        <v>8</v>
      </c>
      <c r="I11" s="8"/>
      <c r="J11" s="9"/>
      <c r="K11" s="8">
        <v>1</v>
      </c>
      <c r="L11" s="8"/>
      <c r="M11" s="8"/>
      <c r="N11" s="8"/>
      <c r="O11" s="8"/>
      <c r="P11" s="8"/>
      <c r="Q11" s="8"/>
      <c r="R11" s="69"/>
      <c r="S11" s="71"/>
      <c r="T11" s="8">
        <v>1</v>
      </c>
      <c r="U11" s="8"/>
      <c r="V11" s="69"/>
      <c r="W11" s="154"/>
      <c r="X11" s="8">
        <v>1</v>
      </c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72"/>
    </row>
    <row r="12" spans="1:37" x14ac:dyDescent="0.15">
      <c r="A12" s="3">
        <v>10</v>
      </c>
      <c r="B12" s="4" t="s">
        <v>15</v>
      </c>
      <c r="C12" s="5" t="s">
        <v>32</v>
      </c>
      <c r="D12" s="5" t="s">
        <v>35</v>
      </c>
      <c r="E12" s="6" t="s">
        <v>36</v>
      </c>
      <c r="F12" s="216" t="s">
        <v>14</v>
      </c>
      <c r="G12" s="7">
        <v>3</v>
      </c>
      <c r="H12" s="7">
        <v>1</v>
      </c>
      <c r="I12" s="8"/>
      <c r="J12" s="9"/>
      <c r="K12" s="8">
        <v>1</v>
      </c>
      <c r="L12" s="8"/>
      <c r="M12" s="8"/>
      <c r="N12" s="8"/>
      <c r="O12" s="8"/>
      <c r="P12" s="8"/>
      <c r="Q12" s="8"/>
      <c r="R12" s="69"/>
      <c r="S12" s="71"/>
      <c r="T12" s="8">
        <v>1</v>
      </c>
      <c r="U12" s="8"/>
      <c r="V12" s="69"/>
      <c r="W12" s="154"/>
      <c r="X12" s="8"/>
      <c r="Y12" s="8">
        <v>1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72"/>
    </row>
    <row r="13" spans="1:37" x14ac:dyDescent="0.15">
      <c r="A13" s="3">
        <v>11</v>
      </c>
      <c r="B13" s="4" t="s">
        <v>15</v>
      </c>
      <c r="C13" s="5" t="s">
        <v>37</v>
      </c>
      <c r="D13" s="5" t="s">
        <v>26</v>
      </c>
      <c r="E13" s="6" t="s">
        <v>21</v>
      </c>
      <c r="F13" s="216" t="s">
        <v>14</v>
      </c>
      <c r="G13" s="7">
        <v>3</v>
      </c>
      <c r="H13" s="7">
        <v>4</v>
      </c>
      <c r="I13" s="8"/>
      <c r="J13" s="9"/>
      <c r="K13" s="8">
        <v>1</v>
      </c>
      <c r="L13" s="8"/>
      <c r="M13" s="8"/>
      <c r="N13" s="8"/>
      <c r="O13" s="8"/>
      <c r="P13" s="8"/>
      <c r="Q13" s="8"/>
      <c r="R13" s="69"/>
      <c r="S13" s="71"/>
      <c r="T13" s="8">
        <v>1</v>
      </c>
      <c r="U13" s="8"/>
      <c r="V13" s="69"/>
      <c r="W13" s="154"/>
      <c r="X13" s="8"/>
      <c r="Y13" s="8">
        <v>1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72"/>
    </row>
    <row r="14" spans="1:37" x14ac:dyDescent="0.15">
      <c r="A14" s="3">
        <v>12</v>
      </c>
      <c r="B14" s="4" t="s">
        <v>15</v>
      </c>
      <c r="C14" s="5" t="s">
        <v>37</v>
      </c>
      <c r="D14" s="5" t="s">
        <v>28</v>
      </c>
      <c r="E14" s="6" t="s">
        <v>38</v>
      </c>
      <c r="F14" s="217" t="s">
        <v>39</v>
      </c>
      <c r="G14" s="7">
        <v>3</v>
      </c>
      <c r="H14" s="7">
        <v>5</v>
      </c>
      <c r="I14" s="8"/>
      <c r="J14" s="9"/>
      <c r="K14" s="8"/>
      <c r="L14" s="8">
        <v>1</v>
      </c>
      <c r="M14" s="8"/>
      <c r="N14" s="8"/>
      <c r="O14" s="8"/>
      <c r="P14" s="8"/>
      <c r="Q14" s="8"/>
      <c r="R14" s="69"/>
      <c r="S14" s="71"/>
      <c r="T14" s="8"/>
      <c r="U14" s="8"/>
      <c r="V14" s="69">
        <v>1</v>
      </c>
      <c r="W14" s="154"/>
      <c r="X14" s="8"/>
      <c r="Y14" s="8"/>
      <c r="Z14" s="8"/>
      <c r="AA14" s="8">
        <v>1</v>
      </c>
      <c r="AB14" s="8"/>
      <c r="AC14" s="8"/>
      <c r="AD14" s="8"/>
      <c r="AE14" s="8"/>
      <c r="AF14" s="8"/>
      <c r="AG14" s="8"/>
      <c r="AH14" s="8"/>
      <c r="AI14" s="8"/>
      <c r="AJ14" s="8"/>
      <c r="AK14" s="72"/>
    </row>
    <row r="15" spans="1:37" x14ac:dyDescent="0.15">
      <c r="A15" s="3">
        <v>13</v>
      </c>
      <c r="B15" s="4" t="s">
        <v>15</v>
      </c>
      <c r="C15" s="5" t="s">
        <v>28</v>
      </c>
      <c r="D15" s="5" t="s">
        <v>20</v>
      </c>
      <c r="E15" s="6" t="s">
        <v>40</v>
      </c>
      <c r="F15" s="216" t="s">
        <v>14</v>
      </c>
      <c r="G15" s="7">
        <v>4</v>
      </c>
      <c r="H15" s="7">
        <v>8</v>
      </c>
      <c r="I15" s="8"/>
      <c r="J15" s="9"/>
      <c r="K15" s="8">
        <v>1</v>
      </c>
      <c r="L15" s="8"/>
      <c r="M15" s="8"/>
      <c r="N15" s="8"/>
      <c r="O15" s="8"/>
      <c r="P15" s="8"/>
      <c r="Q15" s="8"/>
      <c r="R15" s="69"/>
      <c r="S15" s="71"/>
      <c r="T15" s="8">
        <v>1</v>
      </c>
      <c r="U15" s="8"/>
      <c r="V15" s="69"/>
      <c r="W15" s="154"/>
      <c r="X15" s="8"/>
      <c r="Y15" s="8">
        <v>1</v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72"/>
    </row>
    <row r="16" spans="1:37" x14ac:dyDescent="0.15">
      <c r="A16" s="3">
        <v>14</v>
      </c>
      <c r="B16" s="4" t="s">
        <v>15</v>
      </c>
      <c r="C16" s="5" t="s">
        <v>32</v>
      </c>
      <c r="D16" s="5" t="s">
        <v>47</v>
      </c>
      <c r="E16" s="6" t="s">
        <v>48</v>
      </c>
      <c r="F16" s="216" t="s">
        <v>14</v>
      </c>
      <c r="G16" s="7">
        <v>4</v>
      </c>
      <c r="H16" s="7">
        <v>11</v>
      </c>
      <c r="I16" s="8"/>
      <c r="J16" s="9"/>
      <c r="K16" s="8">
        <v>1</v>
      </c>
      <c r="L16" s="8"/>
      <c r="M16" s="8"/>
      <c r="N16" s="8"/>
      <c r="O16" s="8"/>
      <c r="P16" s="8"/>
      <c r="Q16" s="8"/>
      <c r="R16" s="69"/>
      <c r="S16" s="71"/>
      <c r="T16" s="8">
        <v>1</v>
      </c>
      <c r="U16" s="8"/>
      <c r="V16" s="69"/>
      <c r="W16" s="154"/>
      <c r="X16" s="8"/>
      <c r="Y16" s="8">
        <v>1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72"/>
    </row>
    <row r="17" spans="1:37" x14ac:dyDescent="0.15">
      <c r="A17" s="3">
        <v>15</v>
      </c>
      <c r="B17" s="4" t="s">
        <v>15</v>
      </c>
      <c r="C17" s="5" t="s">
        <v>32</v>
      </c>
      <c r="D17" s="5" t="s">
        <v>49</v>
      </c>
      <c r="E17" s="6" t="s">
        <v>50</v>
      </c>
      <c r="F17" s="216" t="s">
        <v>14</v>
      </c>
      <c r="G17" s="7">
        <v>4</v>
      </c>
      <c r="H17" s="7">
        <v>14</v>
      </c>
      <c r="I17" s="8"/>
      <c r="J17" s="9"/>
      <c r="K17" s="8">
        <v>1</v>
      </c>
      <c r="L17" s="8"/>
      <c r="M17" s="8"/>
      <c r="N17" s="8"/>
      <c r="O17" s="8"/>
      <c r="P17" s="8"/>
      <c r="Q17" s="8"/>
      <c r="R17" s="69"/>
      <c r="S17" s="71"/>
      <c r="T17" s="8">
        <v>1</v>
      </c>
      <c r="U17" s="8"/>
      <c r="V17" s="69"/>
      <c r="W17" s="154"/>
      <c r="X17" s="8"/>
      <c r="Y17" s="8">
        <v>1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72"/>
    </row>
    <row r="18" spans="1:37" x14ac:dyDescent="0.15">
      <c r="A18" s="3">
        <v>16</v>
      </c>
      <c r="B18" s="4" t="s">
        <v>15</v>
      </c>
      <c r="C18" s="5" t="s">
        <v>32</v>
      </c>
      <c r="D18" s="5" t="s">
        <v>32</v>
      </c>
      <c r="E18" s="6" t="s">
        <v>18</v>
      </c>
      <c r="F18" s="216" t="s">
        <v>14</v>
      </c>
      <c r="G18" s="7">
        <v>5</v>
      </c>
      <c r="H18" s="7">
        <v>10</v>
      </c>
      <c r="I18" s="8"/>
      <c r="J18" s="9"/>
      <c r="K18" s="8">
        <v>1</v>
      </c>
      <c r="L18" s="8"/>
      <c r="M18" s="8"/>
      <c r="N18" s="8"/>
      <c r="O18" s="8"/>
      <c r="P18" s="8"/>
      <c r="Q18" s="8"/>
      <c r="R18" s="69"/>
      <c r="S18" s="71"/>
      <c r="T18" s="8">
        <v>1</v>
      </c>
      <c r="U18" s="8"/>
      <c r="V18" s="69"/>
      <c r="W18" s="154"/>
      <c r="X18" s="8"/>
      <c r="Y18" s="8">
        <v>1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72"/>
    </row>
    <row r="19" spans="1:37" x14ac:dyDescent="0.15">
      <c r="A19" s="3">
        <v>17</v>
      </c>
      <c r="B19" s="4" t="s">
        <v>15</v>
      </c>
      <c r="C19" s="5" t="s">
        <v>32</v>
      </c>
      <c r="D19" s="5" t="s">
        <v>51</v>
      </c>
      <c r="E19" s="6" t="s">
        <v>52</v>
      </c>
      <c r="F19" s="216" t="s">
        <v>14</v>
      </c>
      <c r="G19" s="7">
        <v>5</v>
      </c>
      <c r="H19" s="7">
        <v>13</v>
      </c>
      <c r="I19" s="8"/>
      <c r="J19" s="9"/>
      <c r="K19" s="8">
        <v>1</v>
      </c>
      <c r="L19" s="8"/>
      <c r="M19" s="8"/>
      <c r="N19" s="8"/>
      <c r="O19" s="8"/>
      <c r="P19" s="8"/>
      <c r="Q19" s="8"/>
      <c r="R19" s="69"/>
      <c r="S19" s="71"/>
      <c r="T19" s="8">
        <v>1</v>
      </c>
      <c r="U19" s="8"/>
      <c r="V19" s="69"/>
      <c r="W19" s="154"/>
      <c r="X19" s="8"/>
      <c r="Y19" s="8">
        <v>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72"/>
    </row>
    <row r="20" spans="1:37" x14ac:dyDescent="0.15">
      <c r="A20" s="3">
        <v>18</v>
      </c>
      <c r="B20" s="4" t="s">
        <v>15</v>
      </c>
      <c r="C20" s="5" t="s">
        <v>24</v>
      </c>
      <c r="D20" s="5" t="s">
        <v>53</v>
      </c>
      <c r="E20" s="6" t="s">
        <v>35</v>
      </c>
      <c r="F20" s="216" t="s">
        <v>14</v>
      </c>
      <c r="G20" s="7">
        <v>5</v>
      </c>
      <c r="H20" s="7">
        <v>15</v>
      </c>
      <c r="I20" s="8"/>
      <c r="J20" s="9"/>
      <c r="K20" s="8">
        <v>1</v>
      </c>
      <c r="L20" s="8"/>
      <c r="M20" s="8"/>
      <c r="N20" s="8"/>
      <c r="O20" s="8"/>
      <c r="P20" s="8"/>
      <c r="Q20" s="8"/>
      <c r="R20" s="69"/>
      <c r="S20" s="71"/>
      <c r="T20" s="8">
        <v>1</v>
      </c>
      <c r="U20" s="8"/>
      <c r="V20" s="69"/>
      <c r="W20" s="154"/>
      <c r="X20" s="8"/>
      <c r="Y20" s="8">
        <v>1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72"/>
    </row>
    <row r="21" spans="1:37" x14ac:dyDescent="0.15">
      <c r="A21" s="3">
        <v>19</v>
      </c>
      <c r="B21" s="4" t="s">
        <v>15</v>
      </c>
      <c r="C21" s="5" t="s">
        <v>24</v>
      </c>
      <c r="D21" s="5" t="s">
        <v>54</v>
      </c>
      <c r="E21" s="6" t="s">
        <v>55</v>
      </c>
      <c r="F21" s="216" t="s">
        <v>14</v>
      </c>
      <c r="G21" s="7">
        <v>5</v>
      </c>
      <c r="H21" s="7">
        <v>17</v>
      </c>
      <c r="I21" s="8"/>
      <c r="J21" s="9"/>
      <c r="K21" s="8">
        <v>1</v>
      </c>
      <c r="L21" s="8"/>
      <c r="M21" s="8"/>
      <c r="N21" s="8"/>
      <c r="O21" s="8"/>
      <c r="P21" s="8"/>
      <c r="Q21" s="8"/>
      <c r="R21" s="69"/>
      <c r="S21" s="71"/>
      <c r="T21" s="8">
        <v>1</v>
      </c>
      <c r="U21" s="8"/>
      <c r="V21" s="69"/>
      <c r="W21" s="154"/>
      <c r="X21" s="8"/>
      <c r="Y21" s="8">
        <v>1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72"/>
    </row>
    <row r="22" spans="1:37" x14ac:dyDescent="0.15">
      <c r="A22" s="3">
        <v>20</v>
      </c>
      <c r="B22" s="4" t="s">
        <v>15</v>
      </c>
      <c r="C22" s="5" t="s">
        <v>24</v>
      </c>
      <c r="D22" s="5" t="s">
        <v>30</v>
      </c>
      <c r="E22" s="6" t="s">
        <v>56</v>
      </c>
      <c r="F22" s="216" t="s">
        <v>14</v>
      </c>
      <c r="G22" s="7">
        <v>6</v>
      </c>
      <c r="H22" s="7">
        <v>11</v>
      </c>
      <c r="I22" s="8"/>
      <c r="J22" s="9"/>
      <c r="K22" s="8">
        <v>1</v>
      </c>
      <c r="L22" s="8"/>
      <c r="M22" s="8"/>
      <c r="N22" s="8"/>
      <c r="O22" s="8"/>
      <c r="P22" s="8"/>
      <c r="Q22" s="8"/>
      <c r="R22" s="69"/>
      <c r="S22" s="71"/>
      <c r="T22" s="8">
        <v>1</v>
      </c>
      <c r="U22" s="8"/>
      <c r="V22" s="69"/>
      <c r="W22" s="154"/>
      <c r="X22" s="8"/>
      <c r="Y22" s="8">
        <v>1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72"/>
    </row>
    <row r="23" spans="1:37" x14ac:dyDescent="0.15">
      <c r="A23" s="3">
        <v>21</v>
      </c>
      <c r="B23" s="4" t="s">
        <v>15</v>
      </c>
      <c r="C23" s="5" t="s">
        <v>24</v>
      </c>
      <c r="D23" s="5" t="s">
        <v>34</v>
      </c>
      <c r="E23" s="6" t="s">
        <v>57</v>
      </c>
      <c r="F23" s="216" t="s">
        <v>14</v>
      </c>
      <c r="G23" s="7">
        <v>6</v>
      </c>
      <c r="H23" s="7">
        <v>14</v>
      </c>
      <c r="I23" s="8"/>
      <c r="J23" s="9"/>
      <c r="K23" s="8">
        <v>1</v>
      </c>
      <c r="L23" s="8"/>
      <c r="M23" s="8"/>
      <c r="N23" s="8"/>
      <c r="O23" s="8"/>
      <c r="P23" s="8"/>
      <c r="Q23" s="8"/>
      <c r="R23" s="69"/>
      <c r="S23" s="71"/>
      <c r="T23" s="8">
        <v>1</v>
      </c>
      <c r="U23" s="8"/>
      <c r="V23" s="69"/>
      <c r="W23" s="154"/>
      <c r="X23" s="8"/>
      <c r="Y23" s="8">
        <v>1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72"/>
    </row>
    <row r="24" spans="1:37" x14ac:dyDescent="0.15">
      <c r="A24" s="3">
        <v>22</v>
      </c>
      <c r="B24" s="4" t="s">
        <v>15</v>
      </c>
      <c r="C24" s="5" t="s">
        <v>34</v>
      </c>
      <c r="D24" s="5" t="s">
        <v>31</v>
      </c>
      <c r="E24" s="6" t="s">
        <v>58</v>
      </c>
      <c r="F24" s="216" t="s">
        <v>14</v>
      </c>
      <c r="G24" s="7">
        <v>6</v>
      </c>
      <c r="H24" s="7">
        <v>16</v>
      </c>
      <c r="I24" s="8"/>
      <c r="J24" s="9"/>
      <c r="K24" s="8">
        <v>1</v>
      </c>
      <c r="L24" s="8"/>
      <c r="M24" s="8"/>
      <c r="N24" s="8"/>
      <c r="O24" s="8"/>
      <c r="P24" s="8"/>
      <c r="Q24" s="8"/>
      <c r="R24" s="69"/>
      <c r="S24" s="71"/>
      <c r="T24" s="8"/>
      <c r="U24" s="8">
        <v>1</v>
      </c>
      <c r="V24" s="69"/>
      <c r="W24" s="154"/>
      <c r="X24" s="8"/>
      <c r="Y24" s="8"/>
      <c r="Z24" s="8">
        <v>1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72"/>
    </row>
    <row r="25" spans="1:37" x14ac:dyDescent="0.15">
      <c r="A25" s="3">
        <v>23</v>
      </c>
      <c r="B25" s="4" t="s">
        <v>15</v>
      </c>
      <c r="C25" s="5" t="s">
        <v>16</v>
      </c>
      <c r="D25" s="5" t="s">
        <v>59</v>
      </c>
      <c r="E25" s="6" t="s">
        <v>60</v>
      </c>
      <c r="F25" s="216" t="s">
        <v>14</v>
      </c>
      <c r="G25" s="7">
        <v>6</v>
      </c>
      <c r="H25" s="7">
        <v>19</v>
      </c>
      <c r="I25" s="8"/>
      <c r="J25" s="9"/>
      <c r="K25" s="8">
        <v>1</v>
      </c>
      <c r="L25" s="8"/>
      <c r="M25" s="8"/>
      <c r="N25" s="8"/>
      <c r="O25" s="8"/>
      <c r="P25" s="8"/>
      <c r="Q25" s="8"/>
      <c r="R25" s="69"/>
      <c r="S25" s="71"/>
      <c r="T25" s="8"/>
      <c r="U25" s="8">
        <v>1</v>
      </c>
      <c r="V25" s="69"/>
      <c r="W25" s="154"/>
      <c r="X25" s="8"/>
      <c r="Y25" s="8"/>
      <c r="Z25" s="8">
        <v>1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72"/>
    </row>
    <row r="26" spans="1:37" x14ac:dyDescent="0.15">
      <c r="A26" s="3">
        <v>24</v>
      </c>
      <c r="B26" s="4" t="s">
        <v>15</v>
      </c>
      <c r="C26" s="5" t="s">
        <v>34</v>
      </c>
      <c r="D26" s="5" t="s">
        <v>29</v>
      </c>
      <c r="E26" s="6" t="s">
        <v>58</v>
      </c>
      <c r="F26" s="216" t="s">
        <v>14</v>
      </c>
      <c r="G26" s="7">
        <v>8</v>
      </c>
      <c r="H26" s="7">
        <v>19</v>
      </c>
      <c r="I26" s="8"/>
      <c r="J26" s="9"/>
      <c r="K26" s="8">
        <v>1</v>
      </c>
      <c r="L26" s="8"/>
      <c r="M26" s="8"/>
      <c r="N26" s="8"/>
      <c r="O26" s="8"/>
      <c r="P26" s="8"/>
      <c r="Q26" s="8"/>
      <c r="R26" s="69"/>
      <c r="S26" s="71"/>
      <c r="T26" s="8"/>
      <c r="U26" s="8">
        <v>1</v>
      </c>
      <c r="V26" s="69"/>
      <c r="W26" s="154"/>
      <c r="X26" s="8"/>
      <c r="Y26" s="8"/>
      <c r="Z26" s="8">
        <v>1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72"/>
    </row>
    <row r="27" spans="1:37" x14ac:dyDescent="0.15">
      <c r="A27" s="3">
        <v>25</v>
      </c>
      <c r="B27" s="4" t="s">
        <v>15</v>
      </c>
      <c r="C27" s="5" t="s">
        <v>34</v>
      </c>
      <c r="D27" s="5" t="s">
        <v>56</v>
      </c>
      <c r="E27" s="6" t="s">
        <v>61</v>
      </c>
      <c r="F27" s="216" t="s">
        <v>14</v>
      </c>
      <c r="G27" s="7">
        <v>8</v>
      </c>
      <c r="H27" s="7">
        <v>17</v>
      </c>
      <c r="I27" s="8"/>
      <c r="J27" s="9"/>
      <c r="K27" s="8"/>
      <c r="L27" s="8">
        <v>1</v>
      </c>
      <c r="M27" s="8"/>
      <c r="N27" s="8"/>
      <c r="O27" s="8"/>
      <c r="P27" s="8"/>
      <c r="Q27" s="8"/>
      <c r="R27" s="69"/>
      <c r="S27" s="71"/>
      <c r="T27" s="8"/>
      <c r="U27" s="8">
        <v>1</v>
      </c>
      <c r="V27" s="69"/>
      <c r="W27" s="154"/>
      <c r="X27" s="8"/>
      <c r="Y27" s="8"/>
      <c r="Z27" s="8">
        <v>1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72"/>
    </row>
    <row r="28" spans="1:37" x14ac:dyDescent="0.15">
      <c r="A28" s="3">
        <v>26</v>
      </c>
      <c r="B28" s="4" t="s">
        <v>15</v>
      </c>
      <c r="C28" s="5" t="s">
        <v>34</v>
      </c>
      <c r="D28" s="5" t="s">
        <v>60</v>
      </c>
      <c r="E28" s="6" t="s">
        <v>62</v>
      </c>
      <c r="F28" s="216" t="s">
        <v>14</v>
      </c>
      <c r="G28" s="7">
        <v>8</v>
      </c>
      <c r="H28" s="7">
        <v>14</v>
      </c>
      <c r="I28" s="8"/>
      <c r="J28" s="9"/>
      <c r="K28" s="8"/>
      <c r="L28" s="8">
        <v>1</v>
      </c>
      <c r="M28" s="8"/>
      <c r="N28" s="8"/>
      <c r="O28" s="8"/>
      <c r="P28" s="8"/>
      <c r="Q28" s="8"/>
      <c r="R28" s="69"/>
      <c r="S28" s="71"/>
      <c r="T28" s="8"/>
      <c r="U28" s="8">
        <v>1</v>
      </c>
      <c r="V28" s="69"/>
      <c r="W28" s="154"/>
      <c r="X28" s="8"/>
      <c r="Y28" s="8"/>
      <c r="Z28" s="8">
        <v>1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72"/>
    </row>
    <row r="29" spans="1:37" x14ac:dyDescent="0.15">
      <c r="A29" s="3">
        <v>27</v>
      </c>
      <c r="B29" s="4" t="s">
        <v>15</v>
      </c>
      <c r="C29" s="5" t="s">
        <v>24</v>
      </c>
      <c r="D29" s="5" t="s">
        <v>16</v>
      </c>
      <c r="E29" s="6" t="s">
        <v>17</v>
      </c>
      <c r="F29" s="216" t="s">
        <v>14</v>
      </c>
      <c r="G29" s="7">
        <v>8</v>
      </c>
      <c r="H29" s="7">
        <v>11</v>
      </c>
      <c r="I29" s="8"/>
      <c r="J29" s="9"/>
      <c r="K29" s="8"/>
      <c r="L29" s="8">
        <v>1</v>
      </c>
      <c r="M29" s="8"/>
      <c r="N29" s="8"/>
      <c r="O29" s="8"/>
      <c r="P29" s="8"/>
      <c r="Q29" s="8"/>
      <c r="R29" s="69"/>
      <c r="S29" s="71"/>
      <c r="T29" s="8"/>
      <c r="U29" s="8">
        <v>1</v>
      </c>
      <c r="V29" s="69"/>
      <c r="W29" s="154"/>
      <c r="X29" s="8"/>
      <c r="Y29" s="8"/>
      <c r="Z29" s="8">
        <v>1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72"/>
    </row>
    <row r="30" spans="1:37" x14ac:dyDescent="0.15">
      <c r="A30" s="3">
        <v>28</v>
      </c>
      <c r="B30" s="4" t="s">
        <v>15</v>
      </c>
      <c r="C30" s="5" t="s">
        <v>26</v>
      </c>
      <c r="D30" s="5" t="s">
        <v>63</v>
      </c>
      <c r="E30" s="6" t="s">
        <v>64</v>
      </c>
      <c r="F30" s="216" t="s">
        <v>14</v>
      </c>
      <c r="G30" s="7">
        <v>9</v>
      </c>
      <c r="H30" s="7">
        <v>17</v>
      </c>
      <c r="I30" s="8"/>
      <c r="J30" s="9"/>
      <c r="K30" s="8">
        <v>1</v>
      </c>
      <c r="L30" s="8"/>
      <c r="M30" s="8"/>
      <c r="N30" s="8"/>
      <c r="O30" s="8"/>
      <c r="P30" s="8"/>
      <c r="Q30" s="8"/>
      <c r="R30" s="69"/>
      <c r="S30" s="71"/>
      <c r="T30" s="8"/>
      <c r="U30" s="8">
        <v>1</v>
      </c>
      <c r="V30" s="69"/>
      <c r="W30" s="154"/>
      <c r="X30" s="8"/>
      <c r="Y30" s="8"/>
      <c r="Z30" s="8">
        <v>1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72"/>
    </row>
    <row r="31" spans="1:37" x14ac:dyDescent="0.15">
      <c r="A31" s="3">
        <v>29</v>
      </c>
      <c r="B31" s="4" t="s">
        <v>15</v>
      </c>
      <c r="C31" s="5" t="s">
        <v>26</v>
      </c>
      <c r="D31" s="5" t="s">
        <v>65</v>
      </c>
      <c r="E31" s="6" t="s">
        <v>66</v>
      </c>
      <c r="F31" s="216" t="s">
        <v>14</v>
      </c>
      <c r="G31" s="7">
        <v>9</v>
      </c>
      <c r="H31" s="7">
        <v>13</v>
      </c>
      <c r="I31" s="8"/>
      <c r="J31" s="9"/>
      <c r="K31" s="8">
        <v>1</v>
      </c>
      <c r="L31" s="8"/>
      <c r="M31" s="8"/>
      <c r="N31" s="8"/>
      <c r="O31" s="8"/>
      <c r="P31" s="8"/>
      <c r="Q31" s="8"/>
      <c r="R31" s="69"/>
      <c r="S31" s="71"/>
      <c r="T31" s="8"/>
      <c r="U31" s="8">
        <v>1</v>
      </c>
      <c r="V31" s="69"/>
      <c r="W31" s="154"/>
      <c r="X31" s="8"/>
      <c r="Y31" s="8"/>
      <c r="Z31" s="8">
        <v>1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72"/>
    </row>
    <row r="32" spans="1:37" x14ac:dyDescent="0.15">
      <c r="A32" s="3">
        <v>30</v>
      </c>
      <c r="B32" s="4" t="s">
        <v>15</v>
      </c>
      <c r="C32" s="5" t="s">
        <v>32</v>
      </c>
      <c r="D32" s="5" t="s">
        <v>51</v>
      </c>
      <c r="E32" s="6" t="s">
        <v>67</v>
      </c>
      <c r="F32" s="216" t="s">
        <v>14</v>
      </c>
      <c r="G32" s="7">
        <v>9</v>
      </c>
      <c r="H32" s="7">
        <v>10</v>
      </c>
      <c r="I32" s="8"/>
      <c r="J32" s="9"/>
      <c r="K32" s="8">
        <v>1</v>
      </c>
      <c r="L32" s="8"/>
      <c r="M32" s="8"/>
      <c r="N32" s="8"/>
      <c r="O32" s="8"/>
      <c r="P32" s="8"/>
      <c r="Q32" s="8"/>
      <c r="R32" s="69"/>
      <c r="S32" s="71"/>
      <c r="T32" s="8"/>
      <c r="U32" s="8">
        <v>1</v>
      </c>
      <c r="V32" s="69"/>
      <c r="W32" s="154"/>
      <c r="X32" s="8"/>
      <c r="Y32" s="8"/>
      <c r="Z32" s="8">
        <v>1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72"/>
    </row>
    <row r="33" spans="1:37" x14ac:dyDescent="0.15">
      <c r="A33" s="3">
        <v>31</v>
      </c>
      <c r="B33" s="4" t="s">
        <v>15</v>
      </c>
      <c r="C33" s="5" t="s">
        <v>32</v>
      </c>
      <c r="D33" s="5" t="s">
        <v>68</v>
      </c>
      <c r="E33" s="6" t="s">
        <v>69</v>
      </c>
      <c r="F33" s="216" t="s">
        <v>14</v>
      </c>
      <c r="G33" s="7">
        <v>10</v>
      </c>
      <c r="H33" s="7">
        <v>18</v>
      </c>
      <c r="I33" s="8"/>
      <c r="J33" s="9"/>
      <c r="K33" s="8">
        <v>1</v>
      </c>
      <c r="L33" s="8"/>
      <c r="M33" s="8"/>
      <c r="N33" s="8"/>
      <c r="O33" s="8"/>
      <c r="P33" s="8"/>
      <c r="Q33" s="8"/>
      <c r="R33" s="69"/>
      <c r="S33" s="71"/>
      <c r="T33" s="8"/>
      <c r="U33" s="8">
        <v>1</v>
      </c>
      <c r="V33" s="69"/>
      <c r="W33" s="154"/>
      <c r="X33" s="8"/>
      <c r="Y33" s="8"/>
      <c r="Z33" s="8">
        <v>1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72"/>
    </row>
    <row r="34" spans="1:37" x14ac:dyDescent="0.15">
      <c r="A34" s="3">
        <v>32</v>
      </c>
      <c r="B34" s="4" t="s">
        <v>15</v>
      </c>
      <c r="C34" s="5" t="s">
        <v>66</v>
      </c>
      <c r="D34" s="5" t="s">
        <v>70</v>
      </c>
      <c r="E34" s="6" t="s">
        <v>40</v>
      </c>
      <c r="F34" s="216" t="s">
        <v>14</v>
      </c>
      <c r="G34" s="7">
        <v>10</v>
      </c>
      <c r="H34" s="7">
        <v>15</v>
      </c>
      <c r="I34" s="8"/>
      <c r="J34" s="9"/>
      <c r="K34" s="8">
        <v>1</v>
      </c>
      <c r="L34" s="8"/>
      <c r="M34" s="8"/>
      <c r="N34" s="8"/>
      <c r="O34" s="8"/>
      <c r="P34" s="8"/>
      <c r="Q34" s="8"/>
      <c r="R34" s="69"/>
      <c r="S34" s="71"/>
      <c r="T34" s="8"/>
      <c r="U34" s="8">
        <v>1</v>
      </c>
      <c r="V34" s="69"/>
      <c r="W34" s="154"/>
      <c r="X34" s="8"/>
      <c r="Y34" s="8"/>
      <c r="Z34" s="8">
        <v>1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72"/>
    </row>
    <row r="35" spans="1:37" x14ac:dyDescent="0.15">
      <c r="A35" s="3">
        <v>33</v>
      </c>
      <c r="B35" s="4" t="s">
        <v>15</v>
      </c>
      <c r="C35" s="5" t="s">
        <v>66</v>
      </c>
      <c r="D35" s="5" t="s">
        <v>71</v>
      </c>
      <c r="E35" s="6" t="s">
        <v>30</v>
      </c>
      <c r="F35" s="216" t="s">
        <v>14</v>
      </c>
      <c r="G35" s="7">
        <v>10</v>
      </c>
      <c r="H35" s="7">
        <v>12</v>
      </c>
      <c r="I35" s="8"/>
      <c r="J35" s="9"/>
      <c r="K35" s="8">
        <v>1</v>
      </c>
      <c r="L35" s="8"/>
      <c r="M35" s="8"/>
      <c r="N35" s="8"/>
      <c r="O35" s="8"/>
      <c r="P35" s="8"/>
      <c r="Q35" s="8"/>
      <c r="R35" s="69"/>
      <c r="S35" s="71"/>
      <c r="T35" s="8"/>
      <c r="U35" s="8">
        <v>1</v>
      </c>
      <c r="V35" s="69"/>
      <c r="W35" s="154"/>
      <c r="X35" s="8"/>
      <c r="Y35" s="8"/>
      <c r="Z35" s="8"/>
      <c r="AA35" s="8">
        <v>1</v>
      </c>
      <c r="AB35" s="8"/>
      <c r="AC35" s="8"/>
      <c r="AD35" s="8"/>
      <c r="AE35" s="8"/>
      <c r="AF35" s="8"/>
      <c r="AG35" s="8"/>
      <c r="AH35" s="8"/>
      <c r="AI35" s="8"/>
      <c r="AJ35" s="8"/>
      <c r="AK35" s="72"/>
    </row>
    <row r="36" spans="1:37" x14ac:dyDescent="0.15">
      <c r="A36" s="3">
        <v>34</v>
      </c>
      <c r="B36" s="4" t="s">
        <v>15</v>
      </c>
      <c r="C36" s="5" t="s">
        <v>18</v>
      </c>
      <c r="D36" s="5" t="s">
        <v>72</v>
      </c>
      <c r="E36" s="6" t="s">
        <v>36</v>
      </c>
      <c r="F36" s="216" t="s">
        <v>14</v>
      </c>
      <c r="G36" s="7">
        <v>17</v>
      </c>
      <c r="H36" s="7">
        <v>10</v>
      </c>
      <c r="I36" s="10"/>
      <c r="J36" s="9"/>
      <c r="K36" s="8"/>
      <c r="L36" s="8"/>
      <c r="M36" s="8">
        <v>1</v>
      </c>
      <c r="N36" s="8"/>
      <c r="O36" s="8"/>
      <c r="P36" s="8"/>
      <c r="Q36" s="8"/>
      <c r="R36" s="69"/>
      <c r="S36" s="71"/>
      <c r="T36" s="8"/>
      <c r="U36" s="8"/>
      <c r="V36" s="69">
        <v>1</v>
      </c>
      <c r="W36" s="154"/>
      <c r="X36" s="8"/>
      <c r="Y36" s="8"/>
      <c r="Z36" s="8"/>
      <c r="AA36" s="8">
        <v>1</v>
      </c>
      <c r="AB36" s="8"/>
      <c r="AC36" s="8"/>
      <c r="AD36" s="8"/>
      <c r="AE36" s="8"/>
      <c r="AF36" s="8"/>
      <c r="AG36" s="8"/>
      <c r="AH36" s="8"/>
      <c r="AI36" s="8"/>
      <c r="AJ36" s="8"/>
      <c r="AK36" s="72"/>
    </row>
    <row r="37" spans="1:37" x14ac:dyDescent="0.15">
      <c r="A37" s="3">
        <v>35</v>
      </c>
      <c r="B37" s="4" t="s">
        <v>15</v>
      </c>
      <c r="C37" s="5" t="s">
        <v>18</v>
      </c>
      <c r="D37" s="5" t="s">
        <v>15</v>
      </c>
      <c r="E37" s="6" t="s">
        <v>40</v>
      </c>
      <c r="F37" s="216" t="s">
        <v>14</v>
      </c>
      <c r="G37" s="7">
        <v>17</v>
      </c>
      <c r="H37" s="7">
        <v>12</v>
      </c>
      <c r="I37" s="8"/>
      <c r="J37" s="9"/>
      <c r="K37" s="8"/>
      <c r="L37" s="8">
        <v>1</v>
      </c>
      <c r="M37" s="8"/>
      <c r="N37" s="8"/>
      <c r="O37" s="8"/>
      <c r="P37" s="8"/>
      <c r="Q37" s="8"/>
      <c r="R37" s="69"/>
      <c r="S37" s="71"/>
      <c r="T37" s="8"/>
      <c r="U37" s="8"/>
      <c r="V37" s="69">
        <v>1</v>
      </c>
      <c r="W37" s="154"/>
      <c r="X37" s="8"/>
      <c r="Y37" s="8"/>
      <c r="Z37" s="8"/>
      <c r="AA37" s="8">
        <v>1</v>
      </c>
      <c r="AB37" s="8"/>
      <c r="AC37" s="8"/>
      <c r="AD37" s="8"/>
      <c r="AE37" s="8"/>
      <c r="AF37" s="8"/>
      <c r="AG37" s="8"/>
      <c r="AH37" s="8"/>
      <c r="AI37" s="8"/>
      <c r="AJ37" s="8"/>
      <c r="AK37" s="72"/>
    </row>
    <row r="38" spans="1:37" x14ac:dyDescent="0.15">
      <c r="A38" s="3">
        <v>36</v>
      </c>
      <c r="B38" s="4" t="s">
        <v>15</v>
      </c>
      <c r="C38" s="5" t="s">
        <v>73</v>
      </c>
      <c r="D38" s="5" t="s">
        <v>74</v>
      </c>
      <c r="E38" s="6" t="s">
        <v>75</v>
      </c>
      <c r="F38" s="216" t="s">
        <v>14</v>
      </c>
      <c r="G38" s="7">
        <v>17</v>
      </c>
      <c r="H38" s="7">
        <v>16</v>
      </c>
      <c r="I38" s="8"/>
      <c r="J38" s="9"/>
      <c r="K38" s="8"/>
      <c r="L38" s="8">
        <v>1</v>
      </c>
      <c r="M38" s="8"/>
      <c r="N38" s="8"/>
      <c r="O38" s="8"/>
      <c r="P38" s="8"/>
      <c r="Q38" s="8"/>
      <c r="R38" s="69"/>
      <c r="S38" s="71"/>
      <c r="T38" s="8"/>
      <c r="U38" s="8"/>
      <c r="V38" s="69">
        <v>1</v>
      </c>
      <c r="W38" s="154"/>
      <c r="X38" s="8"/>
      <c r="Y38" s="8"/>
      <c r="Z38" s="8"/>
      <c r="AA38" s="8">
        <v>1</v>
      </c>
      <c r="AB38" s="8"/>
      <c r="AC38" s="8"/>
      <c r="AD38" s="8"/>
      <c r="AE38" s="8"/>
      <c r="AF38" s="8"/>
      <c r="AG38" s="8"/>
      <c r="AH38" s="8"/>
      <c r="AI38" s="8"/>
      <c r="AJ38" s="8"/>
      <c r="AK38" s="72"/>
    </row>
    <row r="39" spans="1:37" x14ac:dyDescent="0.15">
      <c r="A39" s="3">
        <v>37</v>
      </c>
      <c r="B39" s="4" t="s">
        <v>15</v>
      </c>
      <c r="C39" s="5" t="s">
        <v>73</v>
      </c>
      <c r="D39" s="5" t="s">
        <v>63</v>
      </c>
      <c r="E39" s="6" t="s">
        <v>76</v>
      </c>
      <c r="F39" s="216" t="s">
        <v>14</v>
      </c>
      <c r="G39" s="7">
        <v>17</v>
      </c>
      <c r="H39" s="7">
        <v>18</v>
      </c>
      <c r="I39" s="8"/>
      <c r="J39" s="9"/>
      <c r="K39" s="8"/>
      <c r="L39" s="8">
        <v>1</v>
      </c>
      <c r="M39" s="8"/>
      <c r="N39" s="8"/>
      <c r="O39" s="8"/>
      <c r="P39" s="8"/>
      <c r="Q39" s="8"/>
      <c r="R39" s="69"/>
      <c r="S39" s="71"/>
      <c r="T39" s="8"/>
      <c r="U39" s="8"/>
      <c r="V39" s="69">
        <v>1</v>
      </c>
      <c r="W39" s="154"/>
      <c r="X39" s="8"/>
      <c r="Y39" s="8"/>
      <c r="Z39" s="8"/>
      <c r="AA39" s="8">
        <v>1</v>
      </c>
      <c r="AB39" s="8"/>
      <c r="AC39" s="8"/>
      <c r="AD39" s="8"/>
      <c r="AE39" s="8"/>
      <c r="AF39" s="8"/>
      <c r="AG39" s="8"/>
      <c r="AH39" s="8"/>
      <c r="AI39" s="8"/>
      <c r="AJ39" s="8"/>
      <c r="AK39" s="72"/>
    </row>
    <row r="40" spans="1:37" x14ac:dyDescent="0.15">
      <c r="A40" s="3">
        <v>38</v>
      </c>
      <c r="B40" s="4" t="s">
        <v>15</v>
      </c>
      <c r="C40" s="5" t="s">
        <v>73</v>
      </c>
      <c r="D40" s="5" t="s">
        <v>20</v>
      </c>
      <c r="E40" s="6" t="s">
        <v>72</v>
      </c>
      <c r="F40" s="216" t="s">
        <v>14</v>
      </c>
      <c r="G40" s="7">
        <v>16</v>
      </c>
      <c r="H40" s="7">
        <v>11</v>
      </c>
      <c r="I40" s="8"/>
      <c r="J40" s="9"/>
      <c r="K40" s="8"/>
      <c r="L40" s="8">
        <v>1</v>
      </c>
      <c r="M40" s="8"/>
      <c r="N40" s="8"/>
      <c r="O40" s="8"/>
      <c r="P40" s="8"/>
      <c r="Q40" s="8"/>
      <c r="R40" s="69"/>
      <c r="S40" s="71"/>
      <c r="T40" s="8"/>
      <c r="U40" s="8"/>
      <c r="V40" s="69">
        <v>1</v>
      </c>
      <c r="W40" s="154"/>
      <c r="X40" s="8"/>
      <c r="Y40" s="8"/>
      <c r="Z40" s="8"/>
      <c r="AA40" s="8">
        <v>1</v>
      </c>
      <c r="AB40" s="8"/>
      <c r="AC40" s="8"/>
      <c r="AD40" s="8"/>
      <c r="AE40" s="8"/>
      <c r="AF40" s="8"/>
      <c r="AG40" s="8"/>
      <c r="AH40" s="8"/>
      <c r="AI40" s="8"/>
      <c r="AJ40" s="8"/>
      <c r="AK40" s="72"/>
    </row>
    <row r="41" spans="1:37" x14ac:dyDescent="0.15">
      <c r="A41" s="3">
        <v>39</v>
      </c>
      <c r="B41" s="4" t="s">
        <v>15</v>
      </c>
      <c r="C41" s="5" t="s">
        <v>77</v>
      </c>
      <c r="D41" s="5" t="s">
        <v>47</v>
      </c>
      <c r="E41" s="6" t="s">
        <v>58</v>
      </c>
      <c r="F41" s="216" t="s">
        <v>14</v>
      </c>
      <c r="G41" s="7">
        <v>16</v>
      </c>
      <c r="H41" s="7">
        <v>14</v>
      </c>
      <c r="I41" s="8"/>
      <c r="J41" s="9"/>
      <c r="K41" s="8"/>
      <c r="L41" s="8">
        <v>1</v>
      </c>
      <c r="M41" s="8"/>
      <c r="N41" s="8"/>
      <c r="O41" s="8"/>
      <c r="P41" s="8"/>
      <c r="Q41" s="8"/>
      <c r="R41" s="69"/>
      <c r="S41" s="71"/>
      <c r="T41" s="8"/>
      <c r="U41" s="8"/>
      <c r="V41" s="69">
        <v>1</v>
      </c>
      <c r="W41" s="154"/>
      <c r="X41" s="8"/>
      <c r="Y41" s="8"/>
      <c r="Z41" s="8"/>
      <c r="AA41" s="8">
        <v>1</v>
      </c>
      <c r="AB41" s="8"/>
      <c r="AC41" s="8"/>
      <c r="AD41" s="8"/>
      <c r="AE41" s="8"/>
      <c r="AF41" s="8"/>
      <c r="AG41" s="8"/>
      <c r="AH41" s="8"/>
      <c r="AI41" s="8"/>
      <c r="AJ41" s="8"/>
      <c r="AK41" s="72"/>
    </row>
    <row r="42" spans="1:37" x14ac:dyDescent="0.15">
      <c r="A42" s="3">
        <v>40</v>
      </c>
      <c r="B42" s="4" t="s">
        <v>15</v>
      </c>
      <c r="C42" s="5" t="s">
        <v>20</v>
      </c>
      <c r="D42" s="5" t="s">
        <v>78</v>
      </c>
      <c r="E42" s="6" t="s">
        <v>60</v>
      </c>
      <c r="F42" s="216" t="s">
        <v>14</v>
      </c>
      <c r="G42" s="7">
        <v>16</v>
      </c>
      <c r="H42" s="7">
        <v>17</v>
      </c>
      <c r="I42" s="8"/>
      <c r="J42" s="9"/>
      <c r="K42" s="8"/>
      <c r="L42" s="8">
        <v>1</v>
      </c>
      <c r="M42" s="8"/>
      <c r="N42" s="8"/>
      <c r="O42" s="8"/>
      <c r="P42" s="8"/>
      <c r="Q42" s="8"/>
      <c r="R42" s="69"/>
      <c r="S42" s="71"/>
      <c r="T42" s="8"/>
      <c r="U42" s="8"/>
      <c r="V42" s="69">
        <v>1</v>
      </c>
      <c r="W42" s="154"/>
      <c r="X42" s="8"/>
      <c r="Y42" s="8"/>
      <c r="Z42" s="8"/>
      <c r="AA42" s="8">
        <v>1</v>
      </c>
      <c r="AB42" s="8"/>
      <c r="AC42" s="8"/>
      <c r="AD42" s="8"/>
      <c r="AE42" s="8"/>
      <c r="AF42" s="8"/>
      <c r="AG42" s="8"/>
      <c r="AH42" s="8"/>
      <c r="AI42" s="8"/>
      <c r="AJ42" s="8"/>
      <c r="AK42" s="72"/>
    </row>
    <row r="43" spans="1:37" x14ac:dyDescent="0.15">
      <c r="A43" s="3">
        <v>41</v>
      </c>
      <c r="B43" s="4" t="s">
        <v>15</v>
      </c>
      <c r="C43" s="5" t="s">
        <v>20</v>
      </c>
      <c r="D43" s="5" t="s">
        <v>19</v>
      </c>
      <c r="E43" s="6" t="s">
        <v>79</v>
      </c>
      <c r="F43" s="216" t="s">
        <v>14</v>
      </c>
      <c r="G43" s="7">
        <v>15</v>
      </c>
      <c r="H43" s="7">
        <v>11</v>
      </c>
      <c r="I43" s="8"/>
      <c r="J43" s="9"/>
      <c r="K43" s="8"/>
      <c r="L43" s="8">
        <v>1</v>
      </c>
      <c r="M43" s="8"/>
      <c r="N43" s="8"/>
      <c r="O43" s="8"/>
      <c r="P43" s="8"/>
      <c r="Q43" s="8"/>
      <c r="R43" s="69"/>
      <c r="S43" s="71"/>
      <c r="T43" s="8"/>
      <c r="U43" s="8"/>
      <c r="V43" s="69">
        <v>1</v>
      </c>
      <c r="W43" s="154"/>
      <c r="X43" s="8"/>
      <c r="Y43" s="8"/>
      <c r="Z43" s="8"/>
      <c r="AA43" s="8">
        <v>1</v>
      </c>
      <c r="AB43" s="8"/>
      <c r="AC43" s="8"/>
      <c r="AD43" s="8"/>
      <c r="AE43" s="8"/>
      <c r="AF43" s="8"/>
      <c r="AG43" s="8"/>
      <c r="AH43" s="8"/>
      <c r="AI43" s="8"/>
      <c r="AJ43" s="8"/>
      <c r="AK43" s="72"/>
    </row>
    <row r="44" spans="1:37" x14ac:dyDescent="0.15">
      <c r="A44" s="3">
        <v>42</v>
      </c>
      <c r="B44" s="4" t="s">
        <v>15</v>
      </c>
      <c r="C44" s="5" t="s">
        <v>80</v>
      </c>
      <c r="D44" s="5" t="s">
        <v>81</v>
      </c>
      <c r="E44" s="6" t="s">
        <v>61</v>
      </c>
      <c r="F44" s="216" t="s">
        <v>14</v>
      </c>
      <c r="G44" s="7">
        <v>15</v>
      </c>
      <c r="H44" s="7">
        <v>13</v>
      </c>
      <c r="I44" s="8"/>
      <c r="J44" s="9"/>
      <c r="K44" s="8"/>
      <c r="L44" s="8">
        <v>1</v>
      </c>
      <c r="M44" s="8"/>
      <c r="N44" s="8"/>
      <c r="O44" s="8"/>
      <c r="P44" s="8"/>
      <c r="Q44" s="8"/>
      <c r="R44" s="69"/>
      <c r="S44" s="71"/>
      <c r="T44" s="8"/>
      <c r="U44" s="8"/>
      <c r="V44" s="69">
        <v>1</v>
      </c>
      <c r="W44" s="154"/>
      <c r="X44" s="8"/>
      <c r="Y44" s="8"/>
      <c r="Z44" s="8"/>
      <c r="AA44" s="8">
        <v>1</v>
      </c>
      <c r="AB44" s="8"/>
      <c r="AC44" s="8"/>
      <c r="AD44" s="8"/>
      <c r="AE44" s="8"/>
      <c r="AF44" s="8"/>
      <c r="AG44" s="8"/>
      <c r="AH44" s="8"/>
      <c r="AI44" s="8"/>
      <c r="AJ44" s="8"/>
      <c r="AK44" s="72"/>
    </row>
    <row r="45" spans="1:37" x14ac:dyDescent="0.15">
      <c r="A45" s="3">
        <v>43</v>
      </c>
      <c r="B45" s="4" t="s">
        <v>15</v>
      </c>
      <c r="C45" s="5" t="s">
        <v>80</v>
      </c>
      <c r="D45" s="5" t="s">
        <v>82</v>
      </c>
      <c r="E45" s="6" t="s">
        <v>58</v>
      </c>
      <c r="F45" s="216" t="s">
        <v>14</v>
      </c>
      <c r="G45" s="7">
        <v>15</v>
      </c>
      <c r="H45" s="7">
        <v>15</v>
      </c>
      <c r="I45" s="8"/>
      <c r="J45" s="9"/>
      <c r="K45" s="8"/>
      <c r="L45" s="8">
        <v>1</v>
      </c>
      <c r="M45" s="8"/>
      <c r="N45" s="8"/>
      <c r="O45" s="8"/>
      <c r="P45" s="8"/>
      <c r="Q45" s="8"/>
      <c r="R45" s="69"/>
      <c r="S45" s="71"/>
      <c r="T45" s="8"/>
      <c r="U45" s="8"/>
      <c r="V45" s="69">
        <v>1</v>
      </c>
      <c r="W45" s="154"/>
      <c r="X45" s="8"/>
      <c r="Y45" s="8"/>
      <c r="Z45" s="8"/>
      <c r="AA45" s="8">
        <v>1</v>
      </c>
      <c r="AB45" s="8"/>
      <c r="AC45" s="8"/>
      <c r="AD45" s="8"/>
      <c r="AE45" s="8"/>
      <c r="AF45" s="8"/>
      <c r="AG45" s="8"/>
      <c r="AH45" s="8"/>
      <c r="AI45" s="8"/>
      <c r="AJ45" s="8"/>
      <c r="AK45" s="72"/>
    </row>
    <row r="46" spans="1:37" x14ac:dyDescent="0.15">
      <c r="A46" s="3">
        <v>44</v>
      </c>
      <c r="B46" s="4" t="s">
        <v>15</v>
      </c>
      <c r="C46" s="5" t="s">
        <v>15</v>
      </c>
      <c r="D46" s="5" t="s">
        <v>62</v>
      </c>
      <c r="E46" s="6" t="s">
        <v>83</v>
      </c>
      <c r="F46" s="216" t="s">
        <v>14</v>
      </c>
      <c r="G46" s="7">
        <v>15</v>
      </c>
      <c r="H46" s="7">
        <v>17</v>
      </c>
      <c r="I46" s="8"/>
      <c r="J46" s="9"/>
      <c r="K46" s="8"/>
      <c r="L46" s="8">
        <v>1</v>
      </c>
      <c r="M46" s="8"/>
      <c r="N46" s="8"/>
      <c r="O46" s="8"/>
      <c r="P46" s="8"/>
      <c r="Q46" s="8"/>
      <c r="R46" s="69"/>
      <c r="S46" s="71"/>
      <c r="T46" s="8"/>
      <c r="U46" s="8"/>
      <c r="V46" s="69">
        <v>1</v>
      </c>
      <c r="W46" s="154"/>
      <c r="X46" s="8"/>
      <c r="Y46" s="8"/>
      <c r="Z46" s="8"/>
      <c r="AA46" s="8"/>
      <c r="AB46" s="8">
        <v>1</v>
      </c>
      <c r="AC46" s="8"/>
      <c r="AD46" s="8"/>
      <c r="AE46" s="8"/>
      <c r="AF46" s="8"/>
      <c r="AG46" s="8"/>
      <c r="AH46" s="8"/>
      <c r="AI46" s="8"/>
      <c r="AJ46" s="8"/>
      <c r="AK46" s="72"/>
    </row>
    <row r="47" spans="1:37" x14ac:dyDescent="0.15">
      <c r="A47" s="3">
        <v>45</v>
      </c>
      <c r="B47" s="4" t="s">
        <v>15</v>
      </c>
      <c r="C47" s="5" t="s">
        <v>80</v>
      </c>
      <c r="D47" s="5" t="s">
        <v>84</v>
      </c>
      <c r="E47" s="6" t="s">
        <v>18</v>
      </c>
      <c r="F47" s="216" t="s">
        <v>14</v>
      </c>
      <c r="G47" s="7">
        <v>20</v>
      </c>
      <c r="H47" s="7">
        <v>12</v>
      </c>
      <c r="I47" s="8"/>
      <c r="J47" s="9"/>
      <c r="K47" s="8"/>
      <c r="L47" s="8">
        <v>1</v>
      </c>
      <c r="M47" s="8"/>
      <c r="N47" s="8"/>
      <c r="O47" s="8"/>
      <c r="P47" s="8"/>
      <c r="Q47" s="8"/>
      <c r="R47" s="69"/>
      <c r="S47" s="71"/>
      <c r="T47" s="8"/>
      <c r="U47" s="8"/>
      <c r="V47" s="69">
        <v>1</v>
      </c>
      <c r="W47" s="154"/>
      <c r="X47" s="8"/>
      <c r="Y47" s="8"/>
      <c r="Z47" s="8"/>
      <c r="AA47" s="8"/>
      <c r="AB47" s="8">
        <v>1</v>
      </c>
      <c r="AC47" s="8"/>
      <c r="AD47" s="8"/>
      <c r="AE47" s="8"/>
      <c r="AF47" s="8"/>
      <c r="AG47" s="8"/>
      <c r="AH47" s="8"/>
      <c r="AI47" s="8"/>
      <c r="AJ47" s="8"/>
      <c r="AK47" s="72"/>
    </row>
    <row r="48" spans="1:37" x14ac:dyDescent="0.15">
      <c r="A48" s="3">
        <v>46</v>
      </c>
      <c r="B48" s="4" t="s">
        <v>15</v>
      </c>
      <c r="C48" s="5" t="s">
        <v>80</v>
      </c>
      <c r="D48" s="5" t="s">
        <v>82</v>
      </c>
      <c r="E48" s="6" t="s">
        <v>85</v>
      </c>
      <c r="F48" s="216" t="s">
        <v>14</v>
      </c>
      <c r="G48" s="7">
        <v>20</v>
      </c>
      <c r="H48" s="7">
        <v>10</v>
      </c>
      <c r="I48" s="8"/>
      <c r="J48" s="9"/>
      <c r="K48" s="8"/>
      <c r="L48" s="8">
        <v>1</v>
      </c>
      <c r="M48" s="8"/>
      <c r="N48" s="8"/>
      <c r="O48" s="8"/>
      <c r="P48" s="8"/>
      <c r="Q48" s="8"/>
      <c r="R48" s="69"/>
      <c r="S48" s="71"/>
      <c r="T48" s="8"/>
      <c r="U48" s="8"/>
      <c r="V48" s="69">
        <v>1</v>
      </c>
      <c r="W48" s="154"/>
      <c r="X48" s="8"/>
      <c r="Y48" s="8"/>
      <c r="Z48" s="8"/>
      <c r="AA48" s="8"/>
      <c r="AB48" s="8">
        <v>1</v>
      </c>
      <c r="AC48" s="8"/>
      <c r="AD48" s="8"/>
      <c r="AE48" s="8"/>
      <c r="AF48" s="8"/>
      <c r="AG48" s="8"/>
      <c r="AH48" s="8"/>
      <c r="AI48" s="8"/>
      <c r="AJ48" s="8"/>
      <c r="AK48" s="72"/>
    </row>
    <row r="49" spans="1:37" x14ac:dyDescent="0.15">
      <c r="A49" s="3">
        <v>47</v>
      </c>
      <c r="B49" s="4" t="s">
        <v>15</v>
      </c>
      <c r="C49" s="5" t="s">
        <v>80</v>
      </c>
      <c r="D49" s="5" t="s">
        <v>81</v>
      </c>
      <c r="E49" s="6" t="s">
        <v>71</v>
      </c>
      <c r="F49" s="216" t="s">
        <v>14</v>
      </c>
      <c r="G49" s="7">
        <v>20</v>
      </c>
      <c r="H49" s="7">
        <v>8</v>
      </c>
      <c r="I49" s="8"/>
      <c r="J49" s="9"/>
      <c r="K49" s="8"/>
      <c r="L49" s="8">
        <v>1</v>
      </c>
      <c r="M49" s="8"/>
      <c r="N49" s="8"/>
      <c r="O49" s="8"/>
      <c r="P49" s="8"/>
      <c r="Q49" s="8"/>
      <c r="R49" s="69"/>
      <c r="S49" s="71"/>
      <c r="T49" s="8"/>
      <c r="U49" s="8"/>
      <c r="V49" s="69">
        <v>1</v>
      </c>
      <c r="W49" s="154"/>
      <c r="X49" s="8"/>
      <c r="Y49" s="8"/>
      <c r="Z49" s="8"/>
      <c r="AA49" s="8"/>
      <c r="AB49" s="8">
        <v>1</v>
      </c>
      <c r="AC49" s="8"/>
      <c r="AD49" s="8"/>
      <c r="AE49" s="8"/>
      <c r="AF49" s="8"/>
      <c r="AG49" s="8"/>
      <c r="AH49" s="8"/>
      <c r="AI49" s="8"/>
      <c r="AJ49" s="8"/>
      <c r="AK49" s="72"/>
    </row>
    <row r="50" spans="1:37" x14ac:dyDescent="0.15">
      <c r="A50" s="3">
        <v>48</v>
      </c>
      <c r="B50" s="4" t="s">
        <v>15</v>
      </c>
      <c r="C50" s="5" t="s">
        <v>20</v>
      </c>
      <c r="D50" s="5" t="s">
        <v>86</v>
      </c>
      <c r="E50" s="6" t="s">
        <v>38</v>
      </c>
      <c r="F50" s="216" t="s">
        <v>14</v>
      </c>
      <c r="G50" s="7">
        <v>19</v>
      </c>
      <c r="H50" s="7">
        <v>17</v>
      </c>
      <c r="I50" s="8"/>
      <c r="J50" s="9"/>
      <c r="K50" s="8"/>
      <c r="L50" s="8">
        <v>1</v>
      </c>
      <c r="M50" s="8"/>
      <c r="N50" s="8"/>
      <c r="O50" s="8"/>
      <c r="P50" s="8"/>
      <c r="Q50" s="8"/>
      <c r="R50" s="69"/>
      <c r="S50" s="71"/>
      <c r="T50" s="8"/>
      <c r="U50" s="8"/>
      <c r="V50" s="69">
        <v>1</v>
      </c>
      <c r="W50" s="154"/>
      <c r="X50" s="8"/>
      <c r="Y50" s="8"/>
      <c r="Z50" s="8"/>
      <c r="AA50" s="8"/>
      <c r="AB50" s="8">
        <v>1</v>
      </c>
      <c r="AC50" s="8"/>
      <c r="AD50" s="8"/>
      <c r="AE50" s="8"/>
      <c r="AF50" s="8"/>
      <c r="AG50" s="8"/>
      <c r="AH50" s="8"/>
      <c r="AI50" s="8"/>
      <c r="AJ50" s="8"/>
      <c r="AK50" s="72"/>
    </row>
    <row r="51" spans="1:37" x14ac:dyDescent="0.15">
      <c r="A51" s="3">
        <v>49</v>
      </c>
      <c r="B51" s="4" t="s">
        <v>15</v>
      </c>
      <c r="C51" s="5" t="s">
        <v>77</v>
      </c>
      <c r="D51" s="5" t="s">
        <v>87</v>
      </c>
      <c r="E51" s="6" t="s">
        <v>26</v>
      </c>
      <c r="F51" s="216" t="s">
        <v>14</v>
      </c>
      <c r="G51" s="7">
        <v>19</v>
      </c>
      <c r="H51" s="7">
        <v>14</v>
      </c>
      <c r="I51" s="8"/>
      <c r="J51" s="9"/>
      <c r="K51" s="8"/>
      <c r="L51" s="8">
        <v>1</v>
      </c>
      <c r="M51" s="8"/>
      <c r="N51" s="8"/>
      <c r="O51" s="8"/>
      <c r="P51" s="8"/>
      <c r="Q51" s="8"/>
      <c r="R51" s="69"/>
      <c r="S51" s="71"/>
      <c r="T51" s="8"/>
      <c r="U51" s="8"/>
      <c r="V51" s="69">
        <v>1</v>
      </c>
      <c r="W51" s="154"/>
      <c r="X51" s="8"/>
      <c r="Y51" s="8"/>
      <c r="Z51" s="8"/>
      <c r="AA51" s="8"/>
      <c r="AB51" s="8">
        <v>1</v>
      </c>
      <c r="AC51" s="8"/>
      <c r="AD51" s="8"/>
      <c r="AE51" s="8"/>
      <c r="AF51" s="8"/>
      <c r="AG51" s="8"/>
      <c r="AH51" s="8"/>
      <c r="AI51" s="8"/>
      <c r="AJ51" s="8"/>
      <c r="AK51" s="72"/>
    </row>
    <row r="52" spans="1:37" x14ac:dyDescent="0.15">
      <c r="A52" s="3">
        <v>50</v>
      </c>
      <c r="B52" s="4" t="s">
        <v>15</v>
      </c>
      <c r="C52" s="5" t="s">
        <v>77</v>
      </c>
      <c r="D52" s="5" t="s">
        <v>88</v>
      </c>
      <c r="E52" s="6" t="s">
        <v>78</v>
      </c>
      <c r="F52" s="216" t="s">
        <v>14</v>
      </c>
      <c r="G52" s="7">
        <v>19</v>
      </c>
      <c r="H52" s="7">
        <v>12</v>
      </c>
      <c r="I52" s="8"/>
      <c r="J52" s="9"/>
      <c r="K52" s="8"/>
      <c r="L52" s="8">
        <v>1</v>
      </c>
      <c r="M52" s="8"/>
      <c r="N52" s="8"/>
      <c r="O52" s="8"/>
      <c r="P52" s="8"/>
      <c r="Q52" s="8"/>
      <c r="R52" s="69"/>
      <c r="S52" s="71"/>
      <c r="T52" s="8"/>
      <c r="U52" s="8"/>
      <c r="V52" s="69">
        <v>1</v>
      </c>
      <c r="W52" s="154"/>
      <c r="X52" s="8"/>
      <c r="Y52" s="8"/>
      <c r="Z52" s="8"/>
      <c r="AA52" s="8"/>
      <c r="AB52" s="8">
        <v>1</v>
      </c>
      <c r="AC52" s="8"/>
      <c r="AD52" s="8"/>
      <c r="AE52" s="8"/>
      <c r="AF52" s="8"/>
      <c r="AG52" s="8"/>
      <c r="AH52" s="8"/>
      <c r="AI52" s="8"/>
      <c r="AJ52" s="8"/>
      <c r="AK52" s="72"/>
    </row>
    <row r="53" spans="1:37" x14ac:dyDescent="0.15">
      <c r="A53" s="3">
        <v>51</v>
      </c>
      <c r="B53" s="4" t="s">
        <v>15</v>
      </c>
      <c r="C53" s="5" t="s">
        <v>73</v>
      </c>
      <c r="D53" s="5" t="s">
        <v>16</v>
      </c>
      <c r="E53" s="6" t="s">
        <v>48</v>
      </c>
      <c r="F53" s="216" t="s">
        <v>14</v>
      </c>
      <c r="G53" s="7">
        <v>18</v>
      </c>
      <c r="H53" s="7">
        <v>19</v>
      </c>
      <c r="I53" s="8"/>
      <c r="J53" s="9"/>
      <c r="K53" s="8"/>
      <c r="L53" s="8">
        <v>1</v>
      </c>
      <c r="M53" s="8"/>
      <c r="N53" s="8"/>
      <c r="O53" s="8"/>
      <c r="P53" s="8"/>
      <c r="Q53" s="8"/>
      <c r="R53" s="69"/>
      <c r="S53" s="71"/>
      <c r="T53" s="8"/>
      <c r="U53" s="8"/>
      <c r="V53" s="69">
        <v>1</v>
      </c>
      <c r="W53" s="154"/>
      <c r="X53" s="8"/>
      <c r="Y53" s="8"/>
      <c r="Z53" s="8"/>
      <c r="AA53" s="8"/>
      <c r="AB53" s="8">
        <v>1</v>
      </c>
      <c r="AC53" s="8"/>
      <c r="AD53" s="8"/>
      <c r="AE53" s="8"/>
      <c r="AF53" s="8"/>
      <c r="AG53" s="8"/>
      <c r="AH53" s="8"/>
      <c r="AI53" s="8"/>
      <c r="AJ53" s="8"/>
      <c r="AK53" s="72"/>
    </row>
    <row r="54" spans="1:37" x14ac:dyDescent="0.15">
      <c r="A54" s="3">
        <v>52</v>
      </c>
      <c r="B54" s="4" t="s">
        <v>15</v>
      </c>
      <c r="C54" s="5" t="s">
        <v>89</v>
      </c>
      <c r="D54" s="5" t="s">
        <v>36</v>
      </c>
      <c r="E54" s="6" t="s">
        <v>16</v>
      </c>
      <c r="F54" s="216" t="s">
        <v>14</v>
      </c>
      <c r="G54" s="7">
        <v>18</v>
      </c>
      <c r="H54" s="7">
        <v>17</v>
      </c>
      <c r="I54" s="8"/>
      <c r="J54" s="9"/>
      <c r="K54" s="8"/>
      <c r="L54" s="8">
        <v>1</v>
      </c>
      <c r="M54" s="8"/>
      <c r="N54" s="8"/>
      <c r="O54" s="8"/>
      <c r="P54" s="8"/>
      <c r="Q54" s="8"/>
      <c r="R54" s="69"/>
      <c r="S54" s="71"/>
      <c r="T54" s="8"/>
      <c r="U54" s="8"/>
      <c r="V54" s="69">
        <v>1</v>
      </c>
      <c r="W54" s="154"/>
      <c r="X54" s="8"/>
      <c r="Y54" s="8"/>
      <c r="Z54" s="8"/>
      <c r="AA54" s="8"/>
      <c r="AB54" s="8">
        <v>1</v>
      </c>
      <c r="AC54" s="8"/>
      <c r="AD54" s="8"/>
      <c r="AE54" s="8"/>
      <c r="AF54" s="8"/>
      <c r="AG54" s="8"/>
      <c r="AH54" s="8"/>
      <c r="AI54" s="8"/>
      <c r="AJ54" s="8"/>
      <c r="AK54" s="72"/>
    </row>
    <row r="55" spans="1:37" x14ac:dyDescent="0.15">
      <c r="A55" s="3">
        <v>53</v>
      </c>
      <c r="B55" s="4" t="s">
        <v>15</v>
      </c>
      <c r="C55" s="5" t="s">
        <v>89</v>
      </c>
      <c r="D55" s="5" t="s">
        <v>90</v>
      </c>
      <c r="E55" s="6" t="s">
        <v>91</v>
      </c>
      <c r="F55" s="216" t="s">
        <v>14</v>
      </c>
      <c r="G55" s="7">
        <v>18</v>
      </c>
      <c r="H55" s="7">
        <v>14</v>
      </c>
      <c r="I55" s="8"/>
      <c r="J55" s="9"/>
      <c r="K55" s="8"/>
      <c r="L55" s="8">
        <v>1</v>
      </c>
      <c r="M55" s="8"/>
      <c r="N55" s="8"/>
      <c r="O55" s="8"/>
      <c r="P55" s="8"/>
      <c r="Q55" s="8"/>
      <c r="R55" s="69"/>
      <c r="S55" s="71"/>
      <c r="T55" s="8"/>
      <c r="U55" s="8"/>
      <c r="V55" s="69">
        <v>1</v>
      </c>
      <c r="W55" s="154"/>
      <c r="X55" s="8"/>
      <c r="Y55" s="8"/>
      <c r="Z55" s="8"/>
      <c r="AA55" s="8"/>
      <c r="AB55" s="8">
        <v>1</v>
      </c>
      <c r="AC55" s="8"/>
      <c r="AD55" s="8"/>
      <c r="AE55" s="8"/>
      <c r="AF55" s="8"/>
      <c r="AG55" s="8"/>
      <c r="AH55" s="8"/>
      <c r="AI55" s="8"/>
      <c r="AJ55" s="8"/>
      <c r="AK55" s="72"/>
    </row>
    <row r="56" spans="1:37" x14ac:dyDescent="0.15">
      <c r="A56" s="3">
        <v>54</v>
      </c>
      <c r="B56" s="4" t="s">
        <v>15</v>
      </c>
      <c r="C56" s="5" t="s">
        <v>89</v>
      </c>
      <c r="D56" s="5" t="s">
        <v>52</v>
      </c>
      <c r="E56" s="6" t="s">
        <v>30</v>
      </c>
      <c r="F56" s="216" t="s">
        <v>14</v>
      </c>
      <c r="G56" s="7">
        <v>24</v>
      </c>
      <c r="H56" s="7">
        <v>16</v>
      </c>
      <c r="I56" s="8"/>
      <c r="J56" s="9"/>
      <c r="K56" s="8"/>
      <c r="L56" s="8">
        <v>1</v>
      </c>
      <c r="M56" s="8"/>
      <c r="N56" s="8"/>
      <c r="O56" s="8"/>
      <c r="P56" s="8"/>
      <c r="Q56" s="8"/>
      <c r="R56" s="69"/>
      <c r="S56" s="71">
        <v>1</v>
      </c>
      <c r="T56" s="8"/>
      <c r="U56" s="8"/>
      <c r="V56" s="69"/>
      <c r="W56" s="154">
        <v>1</v>
      </c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72"/>
    </row>
    <row r="57" spans="1:37" x14ac:dyDescent="0.15">
      <c r="A57" s="3">
        <v>55</v>
      </c>
      <c r="B57" s="4" t="s">
        <v>15</v>
      </c>
      <c r="C57" s="5" t="s">
        <v>92</v>
      </c>
      <c r="D57" s="5" t="s">
        <v>88</v>
      </c>
      <c r="E57" s="6" t="s">
        <v>16</v>
      </c>
      <c r="F57" s="216" t="s">
        <v>14</v>
      </c>
      <c r="G57" s="7">
        <v>24</v>
      </c>
      <c r="H57" s="7">
        <v>18</v>
      </c>
      <c r="I57" s="8"/>
      <c r="J57" s="9"/>
      <c r="K57" s="8"/>
      <c r="L57" s="8">
        <v>1</v>
      </c>
      <c r="M57" s="8"/>
      <c r="N57" s="8"/>
      <c r="O57" s="8"/>
      <c r="P57" s="8"/>
      <c r="Q57" s="8"/>
      <c r="R57" s="69"/>
      <c r="S57" s="71">
        <v>1</v>
      </c>
      <c r="T57" s="8"/>
      <c r="U57" s="8"/>
      <c r="V57" s="69"/>
      <c r="W57" s="154">
        <v>1</v>
      </c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72"/>
    </row>
    <row r="58" spans="1:37" x14ac:dyDescent="0.15">
      <c r="A58" s="3">
        <v>56</v>
      </c>
      <c r="B58" s="4" t="s">
        <v>15</v>
      </c>
      <c r="C58" s="5" t="s">
        <v>77</v>
      </c>
      <c r="D58" s="5" t="s">
        <v>93</v>
      </c>
      <c r="E58" s="6" t="s">
        <v>48</v>
      </c>
      <c r="F58" s="216" t="s">
        <v>14</v>
      </c>
      <c r="G58" s="7">
        <v>23</v>
      </c>
      <c r="H58" s="7">
        <v>11</v>
      </c>
      <c r="I58" s="8"/>
      <c r="J58" s="9"/>
      <c r="K58" s="8"/>
      <c r="L58" s="8">
        <v>1</v>
      </c>
      <c r="M58" s="8"/>
      <c r="N58" s="8"/>
      <c r="O58" s="8"/>
      <c r="P58" s="8"/>
      <c r="Q58" s="8"/>
      <c r="R58" s="69"/>
      <c r="S58" s="71">
        <v>1</v>
      </c>
      <c r="T58" s="8"/>
      <c r="U58" s="8"/>
      <c r="V58" s="69"/>
      <c r="W58" s="154">
        <v>1</v>
      </c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72"/>
    </row>
    <row r="59" spans="1:37" x14ac:dyDescent="0.15">
      <c r="A59" s="3">
        <v>57</v>
      </c>
      <c r="B59" s="4" t="s">
        <v>15</v>
      </c>
      <c r="C59" s="5" t="s">
        <v>77</v>
      </c>
      <c r="D59" s="5" t="s">
        <v>19</v>
      </c>
      <c r="E59" s="6" t="s">
        <v>76</v>
      </c>
      <c r="F59" s="216" t="s">
        <v>14</v>
      </c>
      <c r="G59" s="7">
        <v>23</v>
      </c>
      <c r="H59" s="7">
        <v>14</v>
      </c>
      <c r="I59" s="8"/>
      <c r="J59" s="9"/>
      <c r="K59" s="8"/>
      <c r="L59" s="8">
        <v>1</v>
      </c>
      <c r="M59" s="8"/>
      <c r="N59" s="8"/>
      <c r="O59" s="8"/>
      <c r="P59" s="8"/>
      <c r="Q59" s="8"/>
      <c r="R59" s="69"/>
      <c r="S59" s="71">
        <v>1</v>
      </c>
      <c r="T59" s="8"/>
      <c r="U59" s="8"/>
      <c r="V59" s="69"/>
      <c r="W59" s="154">
        <v>1</v>
      </c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72"/>
    </row>
    <row r="60" spans="1:37" x14ac:dyDescent="0.15">
      <c r="A60" s="3">
        <v>58</v>
      </c>
      <c r="B60" s="4" t="s">
        <v>15</v>
      </c>
      <c r="C60" s="5" t="s">
        <v>51</v>
      </c>
      <c r="D60" s="5" t="s">
        <v>31</v>
      </c>
      <c r="E60" s="6" t="s">
        <v>94</v>
      </c>
      <c r="F60" s="216" t="s">
        <v>14</v>
      </c>
      <c r="G60" s="7">
        <v>23</v>
      </c>
      <c r="H60" s="7">
        <v>17</v>
      </c>
      <c r="I60" s="8"/>
      <c r="J60" s="9"/>
      <c r="K60" s="8"/>
      <c r="L60" s="8">
        <v>1</v>
      </c>
      <c r="M60" s="8"/>
      <c r="N60" s="8"/>
      <c r="O60" s="8"/>
      <c r="P60" s="8"/>
      <c r="Q60" s="8"/>
      <c r="R60" s="69"/>
      <c r="S60" s="71">
        <v>1</v>
      </c>
      <c r="T60" s="8"/>
      <c r="U60" s="8"/>
      <c r="V60" s="69"/>
      <c r="W60" s="154">
        <v>1</v>
      </c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72"/>
    </row>
    <row r="61" spans="1:37" x14ac:dyDescent="0.15">
      <c r="A61" s="3">
        <v>59</v>
      </c>
      <c r="B61" s="4" t="s">
        <v>15</v>
      </c>
      <c r="C61" s="5" t="s">
        <v>51</v>
      </c>
      <c r="D61" s="5" t="s">
        <v>54</v>
      </c>
      <c r="E61" s="6" t="s">
        <v>80</v>
      </c>
      <c r="F61" s="216" t="s">
        <v>14</v>
      </c>
      <c r="G61" s="7">
        <v>22</v>
      </c>
      <c r="H61" s="7">
        <v>8</v>
      </c>
      <c r="I61" s="8"/>
      <c r="J61" s="9"/>
      <c r="K61" s="8"/>
      <c r="L61" s="8">
        <v>1</v>
      </c>
      <c r="M61" s="8"/>
      <c r="N61" s="8"/>
      <c r="O61" s="8"/>
      <c r="P61" s="8"/>
      <c r="Q61" s="8"/>
      <c r="R61" s="69"/>
      <c r="S61" s="71">
        <v>1</v>
      </c>
      <c r="T61" s="8"/>
      <c r="U61" s="8"/>
      <c r="V61" s="69"/>
      <c r="W61" s="154">
        <v>1</v>
      </c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72"/>
    </row>
    <row r="62" spans="1:37" x14ac:dyDescent="0.15">
      <c r="A62" s="3">
        <v>60</v>
      </c>
      <c r="B62" s="4" t="s">
        <v>15</v>
      </c>
      <c r="C62" s="5" t="s">
        <v>80</v>
      </c>
      <c r="D62" s="5" t="s">
        <v>28</v>
      </c>
      <c r="E62" s="6" t="s">
        <v>31</v>
      </c>
      <c r="F62" s="216" t="s">
        <v>14</v>
      </c>
      <c r="G62" s="7">
        <v>22</v>
      </c>
      <c r="H62" s="7">
        <v>10</v>
      </c>
      <c r="I62" s="8"/>
      <c r="J62" s="9"/>
      <c r="K62" s="8"/>
      <c r="L62" s="8">
        <v>1</v>
      </c>
      <c r="M62" s="8"/>
      <c r="N62" s="8"/>
      <c r="O62" s="8"/>
      <c r="P62" s="8"/>
      <c r="Q62" s="8"/>
      <c r="R62" s="69"/>
      <c r="S62" s="71">
        <v>1</v>
      </c>
      <c r="T62" s="8"/>
      <c r="U62" s="8"/>
      <c r="V62" s="69"/>
      <c r="W62" s="154">
        <v>1</v>
      </c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72"/>
    </row>
    <row r="63" spans="1:37" x14ac:dyDescent="0.15">
      <c r="A63" s="3">
        <v>61</v>
      </c>
      <c r="B63" s="4" t="s">
        <v>15</v>
      </c>
      <c r="C63" s="5" t="s">
        <v>80</v>
      </c>
      <c r="D63" s="5" t="s">
        <v>19</v>
      </c>
      <c r="E63" s="6" t="s">
        <v>90</v>
      </c>
      <c r="F63" s="216" t="s">
        <v>14</v>
      </c>
      <c r="G63" s="7">
        <v>22</v>
      </c>
      <c r="H63" s="7">
        <v>12</v>
      </c>
      <c r="I63" s="8"/>
      <c r="J63" s="9"/>
      <c r="K63" s="8"/>
      <c r="L63" s="8">
        <v>1</v>
      </c>
      <c r="M63" s="8"/>
      <c r="N63" s="8"/>
      <c r="O63" s="8"/>
      <c r="P63" s="8"/>
      <c r="Q63" s="8"/>
      <c r="R63" s="69"/>
      <c r="S63" s="71">
        <v>1</v>
      </c>
      <c r="T63" s="8"/>
      <c r="U63" s="8"/>
      <c r="V63" s="69"/>
      <c r="W63" s="154">
        <v>1</v>
      </c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72"/>
    </row>
    <row r="64" spans="1:37" x14ac:dyDescent="0.15">
      <c r="A64" s="3">
        <v>62</v>
      </c>
      <c r="B64" s="4" t="s">
        <v>95</v>
      </c>
      <c r="C64" s="5" t="s">
        <v>96</v>
      </c>
      <c r="D64" s="5" t="s">
        <v>84</v>
      </c>
      <c r="E64" s="6" t="s">
        <v>84</v>
      </c>
      <c r="F64" s="216" t="s">
        <v>14</v>
      </c>
      <c r="G64" s="7">
        <v>21</v>
      </c>
      <c r="H64" s="7">
        <v>7</v>
      </c>
      <c r="I64" s="8"/>
      <c r="J64" s="9"/>
      <c r="K64" s="8">
        <v>1</v>
      </c>
      <c r="L64" s="8"/>
      <c r="M64" s="8"/>
      <c r="N64" s="8"/>
      <c r="O64" s="8"/>
      <c r="P64" s="8"/>
      <c r="Q64" s="8"/>
      <c r="R64" s="69"/>
      <c r="S64" s="71"/>
      <c r="T64" s="8"/>
      <c r="U64" s="8"/>
      <c r="V64" s="69">
        <v>1</v>
      </c>
      <c r="W64" s="154"/>
      <c r="X64" s="8"/>
      <c r="Y64" s="8"/>
      <c r="Z64" s="8"/>
      <c r="AA64" s="8"/>
      <c r="AB64" s="8">
        <v>1</v>
      </c>
      <c r="AC64" s="8"/>
      <c r="AD64" s="8"/>
      <c r="AE64" s="8"/>
      <c r="AF64" s="8"/>
      <c r="AG64" s="8"/>
      <c r="AH64" s="8"/>
      <c r="AI64" s="8"/>
      <c r="AJ64" s="8"/>
      <c r="AK64" s="72"/>
    </row>
    <row r="65" spans="1:37" x14ac:dyDescent="0.15">
      <c r="A65" s="3">
        <v>63</v>
      </c>
      <c r="B65" s="4" t="s">
        <v>95</v>
      </c>
      <c r="C65" s="5" t="s">
        <v>96</v>
      </c>
      <c r="D65" s="5" t="s">
        <v>47</v>
      </c>
      <c r="E65" s="6" t="s">
        <v>31</v>
      </c>
      <c r="F65" s="216" t="s">
        <v>14</v>
      </c>
      <c r="G65" s="7">
        <v>27</v>
      </c>
      <c r="H65" s="7">
        <v>11</v>
      </c>
      <c r="I65" s="8"/>
      <c r="J65" s="9"/>
      <c r="K65" s="8">
        <v>1</v>
      </c>
      <c r="L65" s="8"/>
      <c r="M65" s="8"/>
      <c r="N65" s="8"/>
      <c r="O65" s="8"/>
      <c r="P65" s="8"/>
      <c r="Q65" s="8"/>
      <c r="R65" s="69"/>
      <c r="S65" s="71"/>
      <c r="T65" s="8"/>
      <c r="U65" s="8"/>
      <c r="V65" s="69">
        <v>1</v>
      </c>
      <c r="W65" s="154"/>
      <c r="X65" s="8"/>
      <c r="Y65" s="8"/>
      <c r="Z65" s="8"/>
      <c r="AA65" s="8"/>
      <c r="AB65" s="8">
        <v>1</v>
      </c>
      <c r="AC65" s="8"/>
      <c r="AD65" s="8"/>
      <c r="AE65" s="8"/>
      <c r="AF65" s="8"/>
      <c r="AG65" s="8"/>
      <c r="AH65" s="8"/>
      <c r="AI65" s="8"/>
      <c r="AJ65" s="8"/>
      <c r="AK65" s="72"/>
    </row>
    <row r="66" spans="1:37" x14ac:dyDescent="0.15">
      <c r="A66" s="3">
        <v>64</v>
      </c>
      <c r="B66" s="4" t="s">
        <v>15</v>
      </c>
      <c r="C66" s="5" t="s">
        <v>51</v>
      </c>
      <c r="D66" s="5" t="s">
        <v>52</v>
      </c>
      <c r="E66" s="6" t="s">
        <v>52</v>
      </c>
      <c r="F66" s="216" t="s">
        <v>14</v>
      </c>
      <c r="G66" s="7">
        <v>27</v>
      </c>
      <c r="H66" s="7">
        <v>9</v>
      </c>
      <c r="I66" s="8"/>
      <c r="J66" s="9"/>
      <c r="K66" s="8">
        <v>1</v>
      </c>
      <c r="L66" s="8"/>
      <c r="M66" s="8"/>
      <c r="N66" s="8"/>
      <c r="O66" s="8"/>
      <c r="P66" s="8"/>
      <c r="Q66" s="8"/>
      <c r="R66" s="69"/>
      <c r="S66" s="71"/>
      <c r="T66" s="8"/>
      <c r="U66" s="8"/>
      <c r="V66" s="69">
        <v>1</v>
      </c>
      <c r="W66" s="154"/>
      <c r="X66" s="8"/>
      <c r="Y66" s="8"/>
      <c r="Z66" s="8"/>
      <c r="AA66" s="8"/>
      <c r="AB66" s="8"/>
      <c r="AC66" s="8">
        <v>1</v>
      </c>
      <c r="AD66" s="8"/>
      <c r="AE66" s="8"/>
      <c r="AF66" s="8"/>
      <c r="AG66" s="8"/>
      <c r="AH66" s="8"/>
      <c r="AI66" s="8"/>
      <c r="AJ66" s="8"/>
      <c r="AK66" s="72"/>
    </row>
    <row r="67" spans="1:37" x14ac:dyDescent="0.15">
      <c r="A67" s="3">
        <v>65</v>
      </c>
      <c r="B67" s="4" t="s">
        <v>15</v>
      </c>
      <c r="C67" s="5" t="s">
        <v>51</v>
      </c>
      <c r="D67" s="5" t="s">
        <v>72</v>
      </c>
      <c r="E67" s="6" t="s">
        <v>97</v>
      </c>
      <c r="F67" s="216" t="s">
        <v>14</v>
      </c>
      <c r="G67" s="7">
        <v>27</v>
      </c>
      <c r="H67" s="7">
        <v>7</v>
      </c>
      <c r="I67" s="8"/>
      <c r="J67" s="9"/>
      <c r="K67" s="8">
        <v>1</v>
      </c>
      <c r="L67" s="8"/>
      <c r="M67" s="8"/>
      <c r="N67" s="8"/>
      <c r="O67" s="8"/>
      <c r="P67" s="8"/>
      <c r="Q67" s="8"/>
      <c r="R67" s="69"/>
      <c r="S67" s="71"/>
      <c r="T67" s="8"/>
      <c r="U67" s="8"/>
      <c r="V67" s="69">
        <v>1</v>
      </c>
      <c r="W67" s="154"/>
      <c r="X67" s="8"/>
      <c r="Y67" s="8"/>
      <c r="Z67" s="8"/>
      <c r="AA67" s="8"/>
      <c r="AB67" s="8"/>
      <c r="AC67" s="8">
        <v>1</v>
      </c>
      <c r="AD67" s="8"/>
      <c r="AE67" s="8"/>
      <c r="AF67" s="8"/>
      <c r="AG67" s="8"/>
      <c r="AH67" s="8"/>
      <c r="AI67" s="8"/>
      <c r="AJ67" s="8"/>
      <c r="AK67" s="72"/>
    </row>
    <row r="68" spans="1:37" x14ac:dyDescent="0.15">
      <c r="A68" s="3">
        <v>66</v>
      </c>
      <c r="B68" s="4" t="s">
        <v>15</v>
      </c>
      <c r="C68" s="5" t="s">
        <v>51</v>
      </c>
      <c r="D68" s="5" t="s">
        <v>56</v>
      </c>
      <c r="E68" s="6" t="s">
        <v>41</v>
      </c>
      <c r="F68" s="216" t="s">
        <v>14</v>
      </c>
      <c r="G68" s="7">
        <v>28</v>
      </c>
      <c r="H68" s="7">
        <v>16</v>
      </c>
      <c r="I68" s="8"/>
      <c r="J68" s="9"/>
      <c r="K68" s="8">
        <v>1</v>
      </c>
      <c r="L68" s="8"/>
      <c r="M68" s="8"/>
      <c r="N68" s="8"/>
      <c r="O68" s="8"/>
      <c r="P68" s="8"/>
      <c r="Q68" s="8"/>
      <c r="R68" s="69"/>
      <c r="S68" s="71"/>
      <c r="T68" s="8"/>
      <c r="U68" s="8"/>
      <c r="V68" s="69">
        <v>1</v>
      </c>
      <c r="W68" s="154"/>
      <c r="X68" s="8"/>
      <c r="Y68" s="8"/>
      <c r="Z68" s="8"/>
      <c r="AA68" s="8"/>
      <c r="AB68" s="8"/>
      <c r="AC68" s="8">
        <v>1</v>
      </c>
      <c r="AD68" s="8"/>
      <c r="AE68" s="8"/>
      <c r="AF68" s="8"/>
      <c r="AG68" s="8"/>
      <c r="AH68" s="8"/>
      <c r="AI68" s="8"/>
      <c r="AJ68" s="8"/>
      <c r="AK68" s="72"/>
    </row>
    <row r="69" spans="1:37" x14ac:dyDescent="0.15">
      <c r="A69" s="3">
        <v>67</v>
      </c>
      <c r="B69" s="4" t="s">
        <v>15</v>
      </c>
      <c r="C69" s="5" t="s">
        <v>51</v>
      </c>
      <c r="D69" s="5" t="s">
        <v>25</v>
      </c>
      <c r="E69" s="6" t="s">
        <v>88</v>
      </c>
      <c r="F69" s="216" t="s">
        <v>14</v>
      </c>
      <c r="G69" s="7">
        <v>28</v>
      </c>
      <c r="H69" s="7">
        <v>14</v>
      </c>
      <c r="I69" s="8"/>
      <c r="J69" s="9"/>
      <c r="K69" s="8">
        <v>1</v>
      </c>
      <c r="L69" s="8"/>
      <c r="M69" s="8"/>
      <c r="N69" s="8"/>
      <c r="O69" s="8"/>
      <c r="P69" s="8"/>
      <c r="Q69" s="8"/>
      <c r="R69" s="69"/>
      <c r="S69" s="71"/>
      <c r="T69" s="8"/>
      <c r="U69" s="8"/>
      <c r="V69" s="69">
        <v>1</v>
      </c>
      <c r="W69" s="154"/>
      <c r="X69" s="8"/>
      <c r="Y69" s="8"/>
      <c r="Z69" s="8"/>
      <c r="AA69" s="8"/>
      <c r="AB69" s="8"/>
      <c r="AC69" s="8">
        <v>1</v>
      </c>
      <c r="AD69" s="8"/>
      <c r="AE69" s="8"/>
      <c r="AF69" s="8"/>
      <c r="AG69" s="8"/>
      <c r="AH69" s="8"/>
      <c r="AI69" s="8"/>
      <c r="AJ69" s="8"/>
      <c r="AK69" s="72"/>
    </row>
    <row r="70" spans="1:37" x14ac:dyDescent="0.15">
      <c r="A70" s="3">
        <v>68</v>
      </c>
      <c r="B70" s="4" t="s">
        <v>15</v>
      </c>
      <c r="C70" s="5" t="s">
        <v>51</v>
      </c>
      <c r="D70" s="5" t="s">
        <v>81</v>
      </c>
      <c r="E70" s="6" t="s">
        <v>98</v>
      </c>
      <c r="F70" s="216" t="s">
        <v>14</v>
      </c>
      <c r="G70" s="7">
        <v>28</v>
      </c>
      <c r="H70" s="7">
        <v>12</v>
      </c>
      <c r="I70" s="8"/>
      <c r="J70" s="9"/>
      <c r="K70" s="8">
        <v>1</v>
      </c>
      <c r="L70" s="8"/>
      <c r="M70" s="8"/>
      <c r="N70" s="8"/>
      <c r="O70" s="8"/>
      <c r="P70" s="8"/>
      <c r="Q70" s="8"/>
      <c r="R70" s="69"/>
      <c r="S70" s="71"/>
      <c r="T70" s="8"/>
      <c r="U70" s="8"/>
      <c r="V70" s="69">
        <v>1</v>
      </c>
      <c r="W70" s="154"/>
      <c r="X70" s="8"/>
      <c r="Y70" s="8"/>
      <c r="Z70" s="8"/>
      <c r="AA70" s="8"/>
      <c r="AB70" s="8"/>
      <c r="AC70" s="8">
        <v>1</v>
      </c>
      <c r="AD70" s="8"/>
      <c r="AE70" s="8"/>
      <c r="AF70" s="8"/>
      <c r="AG70" s="8"/>
      <c r="AH70" s="8"/>
      <c r="AI70" s="8"/>
      <c r="AJ70" s="8"/>
      <c r="AK70" s="72"/>
    </row>
    <row r="71" spans="1:37" x14ac:dyDescent="0.15">
      <c r="A71" s="3">
        <v>69</v>
      </c>
      <c r="B71" s="4" t="s">
        <v>15</v>
      </c>
      <c r="C71" s="5" t="s">
        <v>92</v>
      </c>
      <c r="D71" s="5" t="s">
        <v>57</v>
      </c>
      <c r="E71" s="6" t="s">
        <v>57</v>
      </c>
      <c r="F71" s="216" t="s">
        <v>14</v>
      </c>
      <c r="G71" s="7">
        <v>28</v>
      </c>
      <c r="H71" s="7">
        <v>10</v>
      </c>
      <c r="I71" s="8"/>
      <c r="J71" s="9"/>
      <c r="K71" s="8">
        <v>1</v>
      </c>
      <c r="L71" s="8"/>
      <c r="M71" s="8"/>
      <c r="N71" s="8"/>
      <c r="O71" s="8"/>
      <c r="P71" s="8"/>
      <c r="Q71" s="8"/>
      <c r="R71" s="69"/>
      <c r="S71" s="71"/>
      <c r="T71" s="8"/>
      <c r="U71" s="8"/>
      <c r="V71" s="69">
        <v>1</v>
      </c>
      <c r="W71" s="154"/>
      <c r="X71" s="8"/>
      <c r="Y71" s="8"/>
      <c r="Z71" s="8"/>
      <c r="AA71" s="8"/>
      <c r="AB71" s="8"/>
      <c r="AC71" s="8">
        <v>1</v>
      </c>
      <c r="AD71" s="8"/>
      <c r="AE71" s="8"/>
      <c r="AF71" s="8"/>
      <c r="AG71" s="8"/>
      <c r="AH71" s="8"/>
      <c r="AI71" s="8"/>
      <c r="AJ71" s="8"/>
      <c r="AK71" s="72"/>
    </row>
    <row r="72" spans="1:37" x14ac:dyDescent="0.15">
      <c r="A72" s="3">
        <v>70</v>
      </c>
      <c r="B72" s="4" t="s">
        <v>15</v>
      </c>
      <c r="C72" s="5" t="s">
        <v>92</v>
      </c>
      <c r="D72" s="5" t="s">
        <v>63</v>
      </c>
      <c r="E72" s="6" t="s">
        <v>99</v>
      </c>
      <c r="F72" s="216" t="s">
        <v>14</v>
      </c>
      <c r="G72" s="7">
        <v>25</v>
      </c>
      <c r="H72" s="7">
        <v>7</v>
      </c>
      <c r="I72" s="8"/>
      <c r="J72" s="9"/>
      <c r="K72" s="8">
        <v>1</v>
      </c>
      <c r="L72" s="8"/>
      <c r="M72" s="8"/>
      <c r="N72" s="8"/>
      <c r="O72" s="8"/>
      <c r="P72" s="8"/>
      <c r="Q72" s="8"/>
      <c r="R72" s="69"/>
      <c r="S72" s="71"/>
      <c r="T72" s="8"/>
      <c r="U72" s="8"/>
      <c r="V72" s="69">
        <v>1</v>
      </c>
      <c r="W72" s="154"/>
      <c r="X72" s="8"/>
      <c r="Y72" s="8"/>
      <c r="Z72" s="8"/>
      <c r="AA72" s="8"/>
      <c r="AB72" s="8"/>
      <c r="AC72" s="8">
        <v>1</v>
      </c>
      <c r="AD72" s="8"/>
      <c r="AE72" s="8"/>
      <c r="AF72" s="8"/>
      <c r="AG72" s="8"/>
      <c r="AH72" s="8"/>
      <c r="AI72" s="8"/>
      <c r="AJ72" s="8"/>
      <c r="AK72" s="72"/>
    </row>
    <row r="73" spans="1:37" x14ac:dyDescent="0.15">
      <c r="A73" s="3">
        <v>71</v>
      </c>
      <c r="B73" s="4" t="s">
        <v>15</v>
      </c>
      <c r="C73" s="5" t="s">
        <v>100</v>
      </c>
      <c r="D73" s="5" t="s">
        <v>54</v>
      </c>
      <c r="E73" s="6" t="s">
        <v>24</v>
      </c>
      <c r="F73" s="216" t="s">
        <v>14</v>
      </c>
      <c r="G73" s="7">
        <v>30</v>
      </c>
      <c r="H73" s="7">
        <v>12</v>
      </c>
      <c r="I73" s="8"/>
      <c r="J73" s="9"/>
      <c r="K73" s="8">
        <v>1</v>
      </c>
      <c r="L73" s="8"/>
      <c r="M73" s="8"/>
      <c r="N73" s="8"/>
      <c r="O73" s="8"/>
      <c r="P73" s="8"/>
      <c r="Q73" s="8"/>
      <c r="R73" s="69"/>
      <c r="S73" s="71"/>
      <c r="T73" s="8"/>
      <c r="U73" s="8"/>
      <c r="V73" s="69">
        <v>1</v>
      </c>
      <c r="W73" s="154"/>
      <c r="X73" s="8"/>
      <c r="Y73" s="8"/>
      <c r="Z73" s="8"/>
      <c r="AA73" s="8"/>
      <c r="AB73" s="8"/>
      <c r="AC73" s="8">
        <v>1</v>
      </c>
      <c r="AD73" s="8"/>
      <c r="AE73" s="8"/>
      <c r="AF73" s="8"/>
      <c r="AG73" s="8"/>
      <c r="AH73" s="8"/>
      <c r="AI73" s="8"/>
      <c r="AJ73" s="8"/>
      <c r="AK73" s="72"/>
    </row>
    <row r="74" spans="1:37" x14ac:dyDescent="0.15">
      <c r="A74" s="3">
        <v>72</v>
      </c>
      <c r="B74" s="4" t="s">
        <v>15</v>
      </c>
      <c r="C74" s="5" t="s">
        <v>100</v>
      </c>
      <c r="D74" s="5" t="s">
        <v>101</v>
      </c>
      <c r="E74" s="6" t="s">
        <v>58</v>
      </c>
      <c r="F74" s="216" t="s">
        <v>14</v>
      </c>
      <c r="G74" s="7">
        <v>30</v>
      </c>
      <c r="H74" s="7">
        <v>14</v>
      </c>
      <c r="I74" s="8"/>
      <c r="J74" s="9"/>
      <c r="K74" s="8">
        <v>1</v>
      </c>
      <c r="L74" s="8"/>
      <c r="M74" s="8"/>
      <c r="N74" s="8"/>
      <c r="O74" s="8"/>
      <c r="P74" s="8"/>
      <c r="Q74" s="8"/>
      <c r="R74" s="69"/>
      <c r="S74" s="71"/>
      <c r="T74" s="8"/>
      <c r="U74" s="8"/>
      <c r="V74" s="69">
        <v>1</v>
      </c>
      <c r="W74" s="154"/>
      <c r="X74" s="8"/>
      <c r="Y74" s="8"/>
      <c r="Z74" s="8"/>
      <c r="AA74" s="8"/>
      <c r="AB74" s="8"/>
      <c r="AC74" s="8">
        <v>1</v>
      </c>
      <c r="AD74" s="8"/>
      <c r="AE74" s="8"/>
      <c r="AF74" s="8"/>
      <c r="AG74" s="8"/>
      <c r="AH74" s="8"/>
      <c r="AI74" s="8"/>
      <c r="AJ74" s="8"/>
      <c r="AK74" s="72"/>
    </row>
    <row r="75" spans="1:37" x14ac:dyDescent="0.15">
      <c r="A75" s="3">
        <v>73</v>
      </c>
      <c r="B75" s="4" t="s">
        <v>15</v>
      </c>
      <c r="C75" s="5" t="s">
        <v>92</v>
      </c>
      <c r="D75" s="5" t="s">
        <v>40</v>
      </c>
      <c r="E75" s="6" t="s">
        <v>25</v>
      </c>
      <c r="F75" s="216" t="s">
        <v>14</v>
      </c>
      <c r="G75" s="7">
        <v>30</v>
      </c>
      <c r="H75" s="7">
        <v>16</v>
      </c>
      <c r="I75" s="21"/>
      <c r="J75" s="9"/>
      <c r="K75" s="8">
        <v>1</v>
      </c>
      <c r="L75" s="8"/>
      <c r="M75" s="8"/>
      <c r="N75" s="8"/>
      <c r="O75" s="8"/>
      <c r="P75" s="8"/>
      <c r="Q75" s="8"/>
      <c r="R75" s="69"/>
      <c r="S75" s="71"/>
      <c r="T75" s="8"/>
      <c r="U75" s="8"/>
      <c r="V75" s="69">
        <v>1</v>
      </c>
      <c r="W75" s="154"/>
      <c r="X75" s="8"/>
      <c r="Y75" s="8"/>
      <c r="Z75" s="8"/>
      <c r="AA75" s="8"/>
      <c r="AB75" s="8"/>
      <c r="AC75" s="8">
        <v>1</v>
      </c>
      <c r="AD75" s="8"/>
      <c r="AE75" s="8"/>
      <c r="AF75" s="8"/>
      <c r="AG75" s="8"/>
      <c r="AH75" s="8"/>
      <c r="AI75" s="8"/>
      <c r="AJ75" s="8"/>
      <c r="AK75" s="72"/>
    </row>
    <row r="76" spans="1:37" x14ac:dyDescent="0.15">
      <c r="A76" s="3">
        <v>74</v>
      </c>
      <c r="B76" s="4" t="s">
        <v>15</v>
      </c>
      <c r="C76" s="5" t="s">
        <v>102</v>
      </c>
      <c r="D76" s="5" t="s">
        <v>103</v>
      </c>
      <c r="E76" s="6" t="s">
        <v>62</v>
      </c>
      <c r="F76" s="216" t="s">
        <v>14</v>
      </c>
      <c r="G76" s="7">
        <v>29</v>
      </c>
      <c r="H76" s="7">
        <v>9</v>
      </c>
      <c r="I76" s="8"/>
      <c r="J76" s="9"/>
      <c r="K76" s="8">
        <v>1</v>
      </c>
      <c r="L76" s="8"/>
      <c r="M76" s="8"/>
      <c r="N76" s="8"/>
      <c r="O76" s="8"/>
      <c r="P76" s="8"/>
      <c r="Q76" s="8"/>
      <c r="R76" s="69"/>
      <c r="S76" s="71"/>
      <c r="T76" s="8"/>
      <c r="U76" s="8"/>
      <c r="V76" s="69">
        <v>1</v>
      </c>
      <c r="W76" s="154"/>
      <c r="X76" s="8"/>
      <c r="Y76" s="8"/>
      <c r="Z76" s="8"/>
      <c r="AA76" s="8"/>
      <c r="AB76" s="8"/>
      <c r="AC76" s="8">
        <v>1</v>
      </c>
      <c r="AD76" s="8"/>
      <c r="AE76" s="8"/>
      <c r="AF76" s="8"/>
      <c r="AG76" s="8"/>
      <c r="AH76" s="8"/>
      <c r="AI76" s="8"/>
      <c r="AJ76" s="8"/>
      <c r="AK76" s="72"/>
    </row>
    <row r="77" spans="1:37" x14ac:dyDescent="0.15">
      <c r="A77" s="3">
        <v>75</v>
      </c>
      <c r="B77" s="4" t="s">
        <v>15</v>
      </c>
      <c r="C77" s="5" t="s">
        <v>102</v>
      </c>
      <c r="D77" s="5" t="s">
        <v>54</v>
      </c>
      <c r="E77" s="6" t="s">
        <v>24</v>
      </c>
      <c r="F77" s="216" t="s">
        <v>14</v>
      </c>
      <c r="G77" s="7">
        <v>29</v>
      </c>
      <c r="H77" s="7">
        <v>11</v>
      </c>
      <c r="I77" s="8"/>
      <c r="J77" s="9"/>
      <c r="K77" s="8">
        <v>1</v>
      </c>
      <c r="L77" s="8"/>
      <c r="M77" s="8"/>
      <c r="N77" s="8"/>
      <c r="O77" s="8"/>
      <c r="P77" s="8"/>
      <c r="Q77" s="8"/>
      <c r="R77" s="69"/>
      <c r="S77" s="71"/>
      <c r="T77" s="8"/>
      <c r="U77" s="8"/>
      <c r="V77" s="69">
        <v>1</v>
      </c>
      <c r="W77" s="154"/>
      <c r="X77" s="8"/>
      <c r="Y77" s="8"/>
      <c r="Z77" s="8"/>
      <c r="AA77" s="8"/>
      <c r="AB77" s="8"/>
      <c r="AC77" s="8">
        <v>1</v>
      </c>
      <c r="AD77" s="8"/>
      <c r="AE77" s="8"/>
      <c r="AF77" s="8"/>
      <c r="AG77" s="8"/>
      <c r="AH77" s="8"/>
      <c r="AI77" s="8"/>
      <c r="AJ77" s="8"/>
      <c r="AK77" s="72"/>
    </row>
    <row r="78" spans="1:37" x14ac:dyDescent="0.15">
      <c r="A78" s="3">
        <v>76</v>
      </c>
      <c r="B78" s="4" t="s">
        <v>15</v>
      </c>
      <c r="C78" s="5" t="s">
        <v>102</v>
      </c>
      <c r="D78" s="5" t="s">
        <v>101</v>
      </c>
      <c r="E78" s="6" t="s">
        <v>104</v>
      </c>
      <c r="F78" s="216" t="s">
        <v>14</v>
      </c>
      <c r="G78" s="7">
        <v>29</v>
      </c>
      <c r="H78" s="7">
        <v>14</v>
      </c>
      <c r="I78" s="8"/>
      <c r="J78" s="9"/>
      <c r="K78" s="8">
        <v>1</v>
      </c>
      <c r="L78" s="8"/>
      <c r="M78" s="8"/>
      <c r="N78" s="8"/>
      <c r="O78" s="8"/>
      <c r="P78" s="8"/>
      <c r="Q78" s="8"/>
      <c r="R78" s="69"/>
      <c r="S78" s="71"/>
      <c r="T78" s="8"/>
      <c r="U78" s="8"/>
      <c r="V78" s="69">
        <v>1</v>
      </c>
      <c r="W78" s="154"/>
      <c r="X78" s="8"/>
      <c r="Y78" s="8"/>
      <c r="Z78" s="8"/>
      <c r="AA78" s="8"/>
      <c r="AB78" s="8"/>
      <c r="AC78" s="8"/>
      <c r="AD78" s="8">
        <v>1</v>
      </c>
      <c r="AE78" s="8"/>
      <c r="AF78" s="8"/>
      <c r="AG78" s="8"/>
      <c r="AH78" s="8"/>
      <c r="AI78" s="8"/>
      <c r="AJ78" s="8"/>
      <c r="AK78" s="72"/>
    </row>
    <row r="79" spans="1:37" x14ac:dyDescent="0.15">
      <c r="A79" s="3">
        <v>77</v>
      </c>
      <c r="B79" s="4" t="s">
        <v>15</v>
      </c>
      <c r="C79" s="5" t="s">
        <v>51</v>
      </c>
      <c r="D79" s="5" t="s">
        <v>57</v>
      </c>
      <c r="E79" s="6" t="s">
        <v>53</v>
      </c>
      <c r="F79" s="216" t="s">
        <v>14</v>
      </c>
      <c r="G79" s="7">
        <v>29</v>
      </c>
      <c r="H79" s="7">
        <v>15</v>
      </c>
      <c r="I79" s="8"/>
      <c r="J79" s="9"/>
      <c r="K79" s="8">
        <v>1</v>
      </c>
      <c r="L79" s="8"/>
      <c r="M79" s="8"/>
      <c r="N79" s="8"/>
      <c r="O79" s="8"/>
      <c r="P79" s="8"/>
      <c r="Q79" s="8"/>
      <c r="R79" s="69"/>
      <c r="S79" s="71"/>
      <c r="T79" s="8"/>
      <c r="U79" s="8"/>
      <c r="V79" s="69">
        <v>1</v>
      </c>
      <c r="W79" s="154"/>
      <c r="X79" s="8"/>
      <c r="Y79" s="8"/>
      <c r="Z79" s="8"/>
      <c r="AA79" s="8"/>
      <c r="AB79" s="8"/>
      <c r="AC79" s="8"/>
      <c r="AD79" s="8">
        <v>1</v>
      </c>
      <c r="AE79" s="8"/>
      <c r="AF79" s="8"/>
      <c r="AG79" s="8"/>
      <c r="AH79" s="8"/>
      <c r="AI79" s="8"/>
      <c r="AJ79" s="8"/>
      <c r="AK79" s="72"/>
    </row>
    <row r="80" spans="1:37" x14ac:dyDescent="0.15">
      <c r="A80" s="3">
        <v>78</v>
      </c>
      <c r="B80" s="4" t="s">
        <v>15</v>
      </c>
      <c r="C80" s="5" t="s">
        <v>51</v>
      </c>
      <c r="D80" s="5" t="s">
        <v>15</v>
      </c>
      <c r="E80" s="6" t="s">
        <v>76</v>
      </c>
      <c r="F80" s="216" t="s">
        <v>14</v>
      </c>
      <c r="G80" s="7">
        <v>28</v>
      </c>
      <c r="H80" s="7">
        <v>10</v>
      </c>
      <c r="I80" s="8"/>
      <c r="J80" s="9"/>
      <c r="K80" s="8"/>
      <c r="L80" s="8">
        <v>1</v>
      </c>
      <c r="M80" s="8"/>
      <c r="N80" s="8"/>
      <c r="O80" s="8"/>
      <c r="P80" s="8"/>
      <c r="Q80" s="8"/>
      <c r="R80" s="69"/>
      <c r="S80" s="71">
        <v>1</v>
      </c>
      <c r="T80" s="8"/>
      <c r="U80" s="8"/>
      <c r="V80" s="69"/>
      <c r="W80" s="154">
        <v>1</v>
      </c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72"/>
    </row>
    <row r="81" spans="1:37" x14ac:dyDescent="0.15">
      <c r="A81" s="3">
        <v>79</v>
      </c>
      <c r="B81" s="4" t="s">
        <v>95</v>
      </c>
      <c r="C81" s="5" t="s">
        <v>105</v>
      </c>
      <c r="D81" s="5" t="s">
        <v>53</v>
      </c>
      <c r="E81" s="6" t="s">
        <v>18</v>
      </c>
      <c r="F81" s="216" t="s">
        <v>14</v>
      </c>
      <c r="G81" s="7">
        <v>28</v>
      </c>
      <c r="H81" s="7">
        <v>12</v>
      </c>
      <c r="I81" s="8"/>
      <c r="J81" s="9"/>
      <c r="K81" s="8"/>
      <c r="L81" s="8">
        <v>1</v>
      </c>
      <c r="M81" s="8"/>
      <c r="N81" s="8"/>
      <c r="O81" s="8"/>
      <c r="P81" s="8"/>
      <c r="Q81" s="8"/>
      <c r="R81" s="69"/>
      <c r="S81" s="71">
        <v>1</v>
      </c>
      <c r="T81" s="8"/>
      <c r="U81" s="8"/>
      <c r="V81" s="69"/>
      <c r="W81" s="154">
        <v>1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72"/>
    </row>
    <row r="82" spans="1:37" x14ac:dyDescent="0.15">
      <c r="A82" s="3">
        <v>80</v>
      </c>
      <c r="B82" s="4" t="s">
        <v>95</v>
      </c>
      <c r="C82" s="5" t="s">
        <v>105</v>
      </c>
      <c r="D82" s="5" t="s">
        <v>49</v>
      </c>
      <c r="E82" s="6" t="s">
        <v>20</v>
      </c>
      <c r="F82" s="216" t="s">
        <v>14</v>
      </c>
      <c r="G82" s="7">
        <v>28</v>
      </c>
      <c r="H82" s="7">
        <v>14</v>
      </c>
      <c r="I82" s="8"/>
      <c r="J82" s="9"/>
      <c r="K82" s="8"/>
      <c r="L82" s="8">
        <v>1</v>
      </c>
      <c r="M82" s="8"/>
      <c r="N82" s="8"/>
      <c r="O82" s="8"/>
      <c r="P82" s="8"/>
      <c r="Q82" s="8"/>
      <c r="R82" s="69"/>
      <c r="S82" s="71">
        <v>1</v>
      </c>
      <c r="T82" s="8"/>
      <c r="U82" s="8"/>
      <c r="V82" s="69"/>
      <c r="W82" s="154">
        <v>1</v>
      </c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72"/>
    </row>
    <row r="83" spans="1:37" x14ac:dyDescent="0.15">
      <c r="A83" s="3">
        <v>81</v>
      </c>
      <c r="B83" s="4" t="s">
        <v>95</v>
      </c>
      <c r="C83" s="5" t="s">
        <v>96</v>
      </c>
      <c r="D83" s="5" t="s">
        <v>89</v>
      </c>
      <c r="E83" s="6" t="s">
        <v>48</v>
      </c>
      <c r="F83" s="216" t="s">
        <v>14</v>
      </c>
      <c r="G83" s="7">
        <v>28</v>
      </c>
      <c r="H83" s="7">
        <v>17</v>
      </c>
      <c r="I83" s="8"/>
      <c r="J83" s="9"/>
      <c r="K83" s="8"/>
      <c r="L83" s="8">
        <v>1</v>
      </c>
      <c r="M83" s="8"/>
      <c r="N83" s="8"/>
      <c r="O83" s="8"/>
      <c r="P83" s="8"/>
      <c r="Q83" s="8"/>
      <c r="R83" s="69"/>
      <c r="S83" s="71">
        <v>1</v>
      </c>
      <c r="T83" s="8"/>
      <c r="U83" s="8"/>
      <c r="V83" s="69"/>
      <c r="W83" s="154"/>
      <c r="X83" s="8">
        <v>1</v>
      </c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72"/>
    </row>
    <row r="84" spans="1:37" x14ac:dyDescent="0.15">
      <c r="A84" s="3">
        <v>82</v>
      </c>
      <c r="B84" s="4" t="s">
        <v>95</v>
      </c>
      <c r="C84" s="5" t="s">
        <v>75</v>
      </c>
      <c r="D84" s="5" t="s">
        <v>105</v>
      </c>
      <c r="E84" s="6" t="s">
        <v>34</v>
      </c>
      <c r="F84" s="216" t="s">
        <v>14</v>
      </c>
      <c r="G84" s="7">
        <v>35</v>
      </c>
      <c r="H84" s="7">
        <v>17</v>
      </c>
      <c r="I84" s="8"/>
      <c r="J84" s="9"/>
      <c r="K84" s="8"/>
      <c r="L84" s="8">
        <v>1</v>
      </c>
      <c r="M84" s="8"/>
      <c r="N84" s="8"/>
      <c r="O84" s="8"/>
      <c r="P84" s="8"/>
      <c r="Q84" s="8"/>
      <c r="R84" s="69"/>
      <c r="S84" s="71">
        <v>1</v>
      </c>
      <c r="T84" s="8"/>
      <c r="U84" s="8"/>
      <c r="V84" s="69"/>
      <c r="W84" s="154"/>
      <c r="X84" s="8">
        <v>1</v>
      </c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72"/>
    </row>
    <row r="85" spans="1:37" x14ac:dyDescent="0.15">
      <c r="A85" s="3">
        <v>83</v>
      </c>
      <c r="B85" s="4" t="s">
        <v>95</v>
      </c>
      <c r="C85" s="5" t="s">
        <v>105</v>
      </c>
      <c r="D85" s="5" t="s">
        <v>89</v>
      </c>
      <c r="E85" s="6" t="s">
        <v>101</v>
      </c>
      <c r="F85" s="216" t="s">
        <v>14</v>
      </c>
      <c r="G85" s="7">
        <v>35</v>
      </c>
      <c r="H85" s="7">
        <v>14</v>
      </c>
      <c r="I85" s="8"/>
      <c r="J85" s="9"/>
      <c r="K85" s="8"/>
      <c r="L85" s="8">
        <v>1</v>
      </c>
      <c r="M85" s="8"/>
      <c r="N85" s="8"/>
      <c r="O85" s="8"/>
      <c r="P85" s="8"/>
      <c r="Q85" s="8"/>
      <c r="R85" s="69"/>
      <c r="S85" s="71">
        <v>1</v>
      </c>
      <c r="T85" s="8"/>
      <c r="U85" s="8"/>
      <c r="V85" s="69"/>
      <c r="W85" s="154"/>
      <c r="X85" s="8">
        <v>1</v>
      </c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72"/>
    </row>
    <row r="86" spans="1:37" x14ac:dyDescent="0.15">
      <c r="A86" s="3">
        <v>84</v>
      </c>
      <c r="B86" s="4" t="s">
        <v>95</v>
      </c>
      <c r="C86" s="5" t="s">
        <v>105</v>
      </c>
      <c r="D86" s="5" t="s">
        <v>99</v>
      </c>
      <c r="E86" s="6" t="s">
        <v>59</v>
      </c>
      <c r="F86" s="216" t="s">
        <v>14</v>
      </c>
      <c r="G86" s="7">
        <v>35</v>
      </c>
      <c r="H86" s="7">
        <v>12</v>
      </c>
      <c r="I86" s="8"/>
      <c r="J86" s="9"/>
      <c r="K86" s="8"/>
      <c r="L86" s="8">
        <v>1</v>
      </c>
      <c r="M86" s="8"/>
      <c r="N86" s="8"/>
      <c r="O86" s="8"/>
      <c r="P86" s="8"/>
      <c r="Q86" s="8"/>
      <c r="R86" s="69"/>
      <c r="S86" s="71">
        <v>1</v>
      </c>
      <c r="T86" s="8"/>
      <c r="U86" s="8"/>
      <c r="V86" s="69"/>
      <c r="W86" s="154"/>
      <c r="X86" s="8">
        <v>1</v>
      </c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72"/>
    </row>
    <row r="87" spans="1:37" x14ac:dyDescent="0.15">
      <c r="A87" s="3">
        <v>85</v>
      </c>
      <c r="B87" s="4" t="s">
        <v>95</v>
      </c>
      <c r="C87" s="5" t="s">
        <v>105</v>
      </c>
      <c r="D87" s="5" t="s">
        <v>55</v>
      </c>
      <c r="E87" s="6" t="s">
        <v>75</v>
      </c>
      <c r="F87" s="216" t="s">
        <v>14</v>
      </c>
      <c r="G87" s="7">
        <v>35</v>
      </c>
      <c r="H87" s="7">
        <v>10</v>
      </c>
      <c r="I87" s="8"/>
      <c r="J87" s="9"/>
      <c r="K87" s="8"/>
      <c r="L87" s="8">
        <v>1</v>
      </c>
      <c r="M87" s="8"/>
      <c r="N87" s="8"/>
      <c r="O87" s="8"/>
      <c r="P87" s="8"/>
      <c r="Q87" s="8"/>
      <c r="R87" s="69"/>
      <c r="S87" s="71">
        <v>1</v>
      </c>
      <c r="T87" s="8"/>
      <c r="U87" s="8"/>
      <c r="V87" s="69"/>
      <c r="W87" s="154"/>
      <c r="X87" s="8"/>
      <c r="Y87" s="8">
        <v>1</v>
      </c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72"/>
    </row>
    <row r="88" spans="1:37" x14ac:dyDescent="0.15">
      <c r="A88" s="3">
        <v>86</v>
      </c>
      <c r="B88" s="4" t="s">
        <v>95</v>
      </c>
      <c r="C88" s="5" t="s">
        <v>106</v>
      </c>
      <c r="D88" s="5" t="s">
        <v>103</v>
      </c>
      <c r="E88" s="6" t="s">
        <v>80</v>
      </c>
      <c r="F88" s="216" t="s">
        <v>14</v>
      </c>
      <c r="G88" s="7">
        <v>34</v>
      </c>
      <c r="H88" s="7">
        <v>17</v>
      </c>
      <c r="I88" s="8"/>
      <c r="J88" s="9"/>
      <c r="K88" s="8">
        <v>1</v>
      </c>
      <c r="L88" s="8"/>
      <c r="M88" s="8"/>
      <c r="N88" s="8"/>
      <c r="O88" s="8"/>
      <c r="P88" s="8"/>
      <c r="Q88" s="8"/>
      <c r="R88" s="69"/>
      <c r="S88" s="71"/>
      <c r="T88" s="8"/>
      <c r="U88" s="8"/>
      <c r="V88" s="69">
        <v>1</v>
      </c>
      <c r="W88" s="154"/>
      <c r="X88" s="8"/>
      <c r="Y88" s="8"/>
      <c r="Z88" s="8"/>
      <c r="AA88" s="8"/>
      <c r="AB88" s="8"/>
      <c r="AC88" s="8"/>
      <c r="AD88" s="8">
        <v>1</v>
      </c>
      <c r="AE88" s="8"/>
      <c r="AF88" s="8"/>
      <c r="AG88" s="8"/>
      <c r="AH88" s="8"/>
      <c r="AI88" s="8"/>
      <c r="AJ88" s="8"/>
      <c r="AK88" s="72"/>
    </row>
    <row r="89" spans="1:37" x14ac:dyDescent="0.15">
      <c r="A89" s="3">
        <v>87</v>
      </c>
      <c r="B89" s="4" t="s">
        <v>15</v>
      </c>
      <c r="C89" s="5" t="s">
        <v>102</v>
      </c>
      <c r="D89" s="5" t="s">
        <v>61</v>
      </c>
      <c r="E89" s="6" t="s">
        <v>66</v>
      </c>
      <c r="F89" s="216" t="s">
        <v>14</v>
      </c>
      <c r="G89" s="7">
        <v>34</v>
      </c>
      <c r="H89" s="7">
        <v>14</v>
      </c>
      <c r="I89" s="8"/>
      <c r="J89" s="9"/>
      <c r="K89" s="8">
        <v>1</v>
      </c>
      <c r="L89" s="8"/>
      <c r="M89" s="8"/>
      <c r="N89" s="8"/>
      <c r="O89" s="8"/>
      <c r="P89" s="8"/>
      <c r="Q89" s="8"/>
      <c r="R89" s="69"/>
      <c r="S89" s="71"/>
      <c r="T89" s="8"/>
      <c r="U89" s="8"/>
      <c r="V89" s="69">
        <v>1</v>
      </c>
      <c r="W89" s="154"/>
      <c r="X89" s="8"/>
      <c r="Y89" s="8"/>
      <c r="Z89" s="8"/>
      <c r="AA89" s="8"/>
      <c r="AB89" s="8"/>
      <c r="AC89" s="8"/>
      <c r="AD89" s="8">
        <v>1</v>
      </c>
      <c r="AE89" s="8"/>
      <c r="AF89" s="8"/>
      <c r="AG89" s="8"/>
      <c r="AH89" s="8"/>
      <c r="AI89" s="8"/>
      <c r="AJ89" s="8"/>
      <c r="AK89" s="72"/>
    </row>
    <row r="90" spans="1:37" x14ac:dyDescent="0.15">
      <c r="A90" s="3">
        <v>88</v>
      </c>
      <c r="B90" s="4" t="s">
        <v>15</v>
      </c>
      <c r="C90" s="5" t="s">
        <v>102</v>
      </c>
      <c r="D90" s="5" t="s">
        <v>18</v>
      </c>
      <c r="E90" s="6" t="s">
        <v>78</v>
      </c>
      <c r="F90" s="216" t="s">
        <v>14</v>
      </c>
      <c r="G90" s="7">
        <v>34</v>
      </c>
      <c r="H90" s="7">
        <v>12</v>
      </c>
      <c r="I90" s="8"/>
      <c r="J90" s="9"/>
      <c r="K90" s="8">
        <v>1</v>
      </c>
      <c r="L90" s="8"/>
      <c r="M90" s="8"/>
      <c r="N90" s="8"/>
      <c r="O90" s="8"/>
      <c r="P90" s="8"/>
      <c r="Q90" s="8"/>
      <c r="R90" s="69"/>
      <c r="S90" s="71"/>
      <c r="T90" s="8"/>
      <c r="U90" s="8"/>
      <c r="V90" s="69">
        <v>1</v>
      </c>
      <c r="W90" s="154"/>
      <c r="X90" s="8"/>
      <c r="Y90" s="8"/>
      <c r="Z90" s="8"/>
      <c r="AA90" s="8"/>
      <c r="AB90" s="8"/>
      <c r="AC90" s="8"/>
      <c r="AD90" s="8">
        <v>1</v>
      </c>
      <c r="AE90" s="8"/>
      <c r="AF90" s="8"/>
      <c r="AG90" s="8"/>
      <c r="AH90" s="8"/>
      <c r="AI90" s="8"/>
      <c r="AJ90" s="8"/>
      <c r="AK90" s="72"/>
    </row>
    <row r="91" spans="1:37" x14ac:dyDescent="0.15">
      <c r="A91" s="3">
        <v>89</v>
      </c>
      <c r="B91" s="4" t="s">
        <v>15</v>
      </c>
      <c r="C91" s="5" t="s">
        <v>102</v>
      </c>
      <c r="D91" s="5" t="s">
        <v>59</v>
      </c>
      <c r="E91" s="6" t="s">
        <v>75</v>
      </c>
      <c r="F91" s="216" t="s">
        <v>14</v>
      </c>
      <c r="G91" s="7">
        <v>34</v>
      </c>
      <c r="H91" s="7">
        <v>10</v>
      </c>
      <c r="I91" s="8"/>
      <c r="J91" s="9"/>
      <c r="K91" s="8">
        <v>1</v>
      </c>
      <c r="L91" s="8"/>
      <c r="M91" s="8"/>
      <c r="N91" s="8"/>
      <c r="O91" s="8"/>
      <c r="P91" s="8"/>
      <c r="Q91" s="8"/>
      <c r="R91" s="69"/>
      <c r="S91" s="71"/>
      <c r="T91" s="8"/>
      <c r="U91" s="8"/>
      <c r="V91" s="69">
        <v>1</v>
      </c>
      <c r="W91" s="154"/>
      <c r="X91" s="8"/>
      <c r="Y91" s="8"/>
      <c r="Z91" s="8"/>
      <c r="AA91" s="8"/>
      <c r="AB91" s="8"/>
      <c r="AC91" s="8"/>
      <c r="AD91" s="8">
        <v>1</v>
      </c>
      <c r="AE91" s="8"/>
      <c r="AF91" s="8"/>
      <c r="AG91" s="8"/>
      <c r="AH91" s="8"/>
      <c r="AI91" s="8"/>
      <c r="AJ91" s="8"/>
      <c r="AK91" s="72"/>
    </row>
    <row r="92" spans="1:37" x14ac:dyDescent="0.15">
      <c r="A92" s="3">
        <v>90</v>
      </c>
      <c r="B92" s="4" t="s">
        <v>15</v>
      </c>
      <c r="C92" s="5" t="s">
        <v>64</v>
      </c>
      <c r="D92" s="5" t="s">
        <v>66</v>
      </c>
      <c r="E92" s="6" t="s">
        <v>107</v>
      </c>
      <c r="F92" s="216" t="s">
        <v>14</v>
      </c>
      <c r="G92" s="7">
        <v>38</v>
      </c>
      <c r="H92" s="7">
        <v>10</v>
      </c>
      <c r="I92" s="8"/>
      <c r="J92" s="9"/>
      <c r="K92" s="8">
        <v>1</v>
      </c>
      <c r="L92" s="8"/>
      <c r="M92" s="8"/>
      <c r="N92" s="8"/>
      <c r="O92" s="8"/>
      <c r="P92" s="8"/>
      <c r="Q92" s="8"/>
      <c r="R92" s="69"/>
      <c r="S92" s="71"/>
      <c r="T92" s="8"/>
      <c r="U92" s="8"/>
      <c r="V92" s="69">
        <v>1</v>
      </c>
      <c r="W92" s="154"/>
      <c r="X92" s="8"/>
      <c r="Y92" s="8"/>
      <c r="Z92" s="8"/>
      <c r="AA92" s="8"/>
      <c r="AB92" s="8"/>
      <c r="AC92" s="8"/>
      <c r="AD92" s="8">
        <v>1</v>
      </c>
      <c r="AE92" s="8"/>
      <c r="AF92" s="8"/>
      <c r="AG92" s="8"/>
      <c r="AH92" s="8"/>
      <c r="AI92" s="8"/>
      <c r="AJ92" s="8"/>
      <c r="AK92" s="72"/>
    </row>
    <row r="93" spans="1:37" x14ac:dyDescent="0.15">
      <c r="A93" s="3">
        <v>91</v>
      </c>
      <c r="B93" s="4" t="s">
        <v>15</v>
      </c>
      <c r="C93" s="5" t="s">
        <v>102</v>
      </c>
      <c r="D93" s="5" t="s">
        <v>64</v>
      </c>
      <c r="E93" s="6" t="s">
        <v>53</v>
      </c>
      <c r="F93" s="216" t="s">
        <v>14</v>
      </c>
      <c r="G93" s="7">
        <v>38</v>
      </c>
      <c r="H93" s="7">
        <v>12</v>
      </c>
      <c r="I93" s="8"/>
      <c r="J93" s="9"/>
      <c r="K93" s="8">
        <v>1</v>
      </c>
      <c r="L93" s="8"/>
      <c r="M93" s="8"/>
      <c r="N93" s="8"/>
      <c r="O93" s="8"/>
      <c r="P93" s="8"/>
      <c r="Q93" s="8"/>
      <c r="R93" s="69"/>
      <c r="S93" s="71"/>
      <c r="T93" s="8"/>
      <c r="U93" s="8"/>
      <c r="V93" s="69">
        <v>1</v>
      </c>
      <c r="W93" s="154"/>
      <c r="X93" s="8"/>
      <c r="Y93" s="8"/>
      <c r="Z93" s="8"/>
      <c r="AA93" s="8"/>
      <c r="AB93" s="8"/>
      <c r="AC93" s="8"/>
      <c r="AD93" s="8">
        <v>1</v>
      </c>
      <c r="AE93" s="8"/>
      <c r="AF93" s="8"/>
      <c r="AG93" s="8"/>
      <c r="AH93" s="8"/>
      <c r="AI93" s="8"/>
      <c r="AJ93" s="8"/>
      <c r="AK93" s="72"/>
    </row>
    <row r="94" spans="1:37" x14ac:dyDescent="0.15">
      <c r="A94" s="3">
        <v>92</v>
      </c>
      <c r="B94" s="4" t="s">
        <v>95</v>
      </c>
      <c r="C94" s="5" t="s">
        <v>106</v>
      </c>
      <c r="D94" s="5" t="s">
        <v>108</v>
      </c>
      <c r="E94" s="6" t="s">
        <v>54</v>
      </c>
      <c r="F94" s="216" t="s">
        <v>14</v>
      </c>
      <c r="G94" s="7">
        <v>38</v>
      </c>
      <c r="H94" s="7">
        <v>14</v>
      </c>
      <c r="I94" s="8"/>
      <c r="J94" s="9"/>
      <c r="K94" s="8">
        <v>1</v>
      </c>
      <c r="L94" s="8"/>
      <c r="M94" s="8"/>
      <c r="N94" s="8"/>
      <c r="O94" s="8"/>
      <c r="P94" s="8"/>
      <c r="Q94" s="8"/>
      <c r="R94" s="69"/>
      <c r="S94" s="71"/>
      <c r="T94" s="8"/>
      <c r="U94" s="8"/>
      <c r="V94" s="69">
        <v>1</v>
      </c>
      <c r="W94" s="154"/>
      <c r="X94" s="8"/>
      <c r="Y94" s="8"/>
      <c r="Z94" s="8"/>
      <c r="AA94" s="8"/>
      <c r="AB94" s="8"/>
      <c r="AC94" s="8"/>
      <c r="AD94" s="8">
        <v>1</v>
      </c>
      <c r="AE94" s="8"/>
      <c r="AF94" s="8"/>
      <c r="AG94" s="8"/>
      <c r="AH94" s="8"/>
      <c r="AI94" s="8"/>
      <c r="AJ94" s="8"/>
      <c r="AK94" s="72"/>
    </row>
    <row r="95" spans="1:37" x14ac:dyDescent="0.15">
      <c r="A95" s="3">
        <v>93</v>
      </c>
      <c r="B95" s="4" t="s">
        <v>95</v>
      </c>
      <c r="C95" s="5" t="s">
        <v>106</v>
      </c>
      <c r="D95" s="5" t="s">
        <v>78</v>
      </c>
      <c r="E95" s="6" t="s">
        <v>94</v>
      </c>
      <c r="F95" s="216" t="s">
        <v>14</v>
      </c>
      <c r="G95" s="7">
        <v>38</v>
      </c>
      <c r="H95" s="7">
        <v>17</v>
      </c>
      <c r="I95" s="8"/>
      <c r="J95" s="9"/>
      <c r="K95" s="8">
        <v>1</v>
      </c>
      <c r="L95" s="8"/>
      <c r="M95" s="8"/>
      <c r="N95" s="8"/>
      <c r="O95" s="8"/>
      <c r="P95" s="8"/>
      <c r="Q95" s="8"/>
      <c r="R95" s="69"/>
      <c r="S95" s="71"/>
      <c r="T95" s="8"/>
      <c r="U95" s="8"/>
      <c r="V95" s="69">
        <v>1</v>
      </c>
      <c r="W95" s="154"/>
      <c r="X95" s="8"/>
      <c r="Y95" s="8"/>
      <c r="Z95" s="8"/>
      <c r="AA95" s="8"/>
      <c r="AB95" s="8"/>
      <c r="AC95" s="8"/>
      <c r="AD95" s="8">
        <v>1</v>
      </c>
      <c r="AE95" s="8"/>
      <c r="AF95" s="8"/>
      <c r="AG95" s="8"/>
      <c r="AH95" s="8"/>
      <c r="AI95" s="8"/>
      <c r="AJ95" s="8"/>
      <c r="AK95" s="72"/>
    </row>
    <row r="96" spans="1:37" x14ac:dyDescent="0.15">
      <c r="A96" s="3">
        <v>94</v>
      </c>
      <c r="B96" s="4" t="s">
        <v>95</v>
      </c>
      <c r="C96" s="5" t="s">
        <v>106</v>
      </c>
      <c r="D96" s="5" t="s">
        <v>29</v>
      </c>
      <c r="E96" s="6" t="s">
        <v>107</v>
      </c>
      <c r="F96" s="216" t="s">
        <v>14</v>
      </c>
      <c r="G96" s="7">
        <v>37</v>
      </c>
      <c r="H96" s="7">
        <v>10</v>
      </c>
      <c r="I96" s="8"/>
      <c r="J96" s="9"/>
      <c r="K96" s="8">
        <v>1</v>
      </c>
      <c r="L96" s="8"/>
      <c r="M96" s="8"/>
      <c r="N96" s="8"/>
      <c r="O96" s="8"/>
      <c r="P96" s="8"/>
      <c r="Q96" s="8"/>
      <c r="R96" s="69"/>
      <c r="S96" s="71"/>
      <c r="T96" s="8"/>
      <c r="U96" s="8"/>
      <c r="V96" s="69">
        <v>1</v>
      </c>
      <c r="W96" s="154"/>
      <c r="X96" s="8"/>
      <c r="Y96" s="8"/>
      <c r="Z96" s="8"/>
      <c r="AA96" s="8"/>
      <c r="AB96" s="8"/>
      <c r="AC96" s="8"/>
      <c r="AD96" s="8">
        <v>1</v>
      </c>
      <c r="AE96" s="8"/>
      <c r="AF96" s="8"/>
      <c r="AG96" s="8"/>
      <c r="AH96" s="8"/>
      <c r="AI96" s="8"/>
      <c r="AJ96" s="8"/>
      <c r="AK96" s="72"/>
    </row>
    <row r="97" spans="1:37" x14ac:dyDescent="0.15">
      <c r="A97" s="3">
        <v>95</v>
      </c>
      <c r="B97" s="4" t="s">
        <v>95</v>
      </c>
      <c r="C97" s="5" t="s">
        <v>105</v>
      </c>
      <c r="D97" s="5" t="s">
        <v>34</v>
      </c>
      <c r="E97" s="6" t="s">
        <v>109</v>
      </c>
      <c r="F97" s="216" t="s">
        <v>14</v>
      </c>
      <c r="G97" s="7">
        <v>37</v>
      </c>
      <c r="H97" s="7">
        <v>12</v>
      </c>
      <c r="I97" s="8"/>
      <c r="J97" s="9"/>
      <c r="K97" s="8">
        <v>1</v>
      </c>
      <c r="L97" s="8"/>
      <c r="M97" s="8"/>
      <c r="N97" s="8"/>
      <c r="O97" s="8"/>
      <c r="P97" s="8"/>
      <c r="Q97" s="8"/>
      <c r="R97" s="69"/>
      <c r="S97" s="71"/>
      <c r="T97" s="8"/>
      <c r="U97" s="8"/>
      <c r="V97" s="69">
        <v>1</v>
      </c>
      <c r="W97" s="154"/>
      <c r="X97" s="8"/>
      <c r="Y97" s="8"/>
      <c r="Z97" s="8"/>
      <c r="AA97" s="8"/>
      <c r="AB97" s="8"/>
      <c r="AC97" s="8"/>
      <c r="AD97" s="8">
        <v>1</v>
      </c>
      <c r="AE97" s="8"/>
      <c r="AF97" s="8"/>
      <c r="AG97" s="8"/>
      <c r="AH97" s="8"/>
      <c r="AI97" s="8"/>
      <c r="AJ97" s="8"/>
      <c r="AK97" s="72"/>
    </row>
    <row r="98" spans="1:37" x14ac:dyDescent="0.15">
      <c r="A98" s="3">
        <v>96</v>
      </c>
      <c r="B98" s="4" t="s">
        <v>95</v>
      </c>
      <c r="C98" s="5" t="s">
        <v>75</v>
      </c>
      <c r="D98" s="5" t="s">
        <v>110</v>
      </c>
      <c r="E98" s="6" t="s">
        <v>90</v>
      </c>
      <c r="F98" s="216" t="s">
        <v>14</v>
      </c>
      <c r="G98" s="7">
        <v>37</v>
      </c>
      <c r="H98" s="7">
        <v>14</v>
      </c>
      <c r="I98" s="8"/>
      <c r="J98" s="9"/>
      <c r="K98" s="8">
        <v>1</v>
      </c>
      <c r="L98" s="8"/>
      <c r="M98" s="8"/>
      <c r="N98" s="8"/>
      <c r="O98" s="8"/>
      <c r="P98" s="8"/>
      <c r="Q98" s="8"/>
      <c r="R98" s="69"/>
      <c r="S98" s="71"/>
      <c r="T98" s="8"/>
      <c r="U98" s="8"/>
      <c r="V98" s="69">
        <v>1</v>
      </c>
      <c r="W98" s="154"/>
      <c r="X98" s="8"/>
      <c r="Y98" s="8"/>
      <c r="Z98" s="8"/>
      <c r="AA98" s="8"/>
      <c r="AB98" s="8"/>
      <c r="AC98" s="8"/>
      <c r="AD98" s="8"/>
      <c r="AE98" s="8">
        <v>1</v>
      </c>
      <c r="AF98" s="8"/>
      <c r="AG98" s="8"/>
      <c r="AH98" s="8"/>
      <c r="AI98" s="8"/>
      <c r="AJ98" s="8"/>
      <c r="AK98" s="72"/>
    </row>
    <row r="99" spans="1:37" x14ac:dyDescent="0.15">
      <c r="A99" s="3">
        <v>97</v>
      </c>
      <c r="B99" s="4" t="s">
        <v>95</v>
      </c>
      <c r="C99" s="5" t="s">
        <v>75</v>
      </c>
      <c r="D99" s="5" t="s">
        <v>78</v>
      </c>
      <c r="E99" s="6" t="s">
        <v>66</v>
      </c>
      <c r="F99" s="216" t="s">
        <v>14</v>
      </c>
      <c r="G99" s="7">
        <v>37</v>
      </c>
      <c r="H99" s="7">
        <v>17</v>
      </c>
      <c r="I99" s="8"/>
      <c r="J99" s="9"/>
      <c r="K99" s="8">
        <v>1</v>
      </c>
      <c r="L99" s="8"/>
      <c r="M99" s="8"/>
      <c r="N99" s="8"/>
      <c r="O99" s="8"/>
      <c r="P99" s="8"/>
      <c r="Q99" s="8"/>
      <c r="R99" s="69"/>
      <c r="S99" s="71"/>
      <c r="T99" s="8"/>
      <c r="U99" s="8"/>
      <c r="V99" s="69">
        <v>1</v>
      </c>
      <c r="W99" s="154"/>
      <c r="X99" s="8"/>
      <c r="Y99" s="8"/>
      <c r="Z99" s="8"/>
      <c r="AA99" s="8"/>
      <c r="AB99" s="8"/>
      <c r="AC99" s="8"/>
      <c r="AD99" s="8"/>
      <c r="AE99" s="8">
        <v>1</v>
      </c>
      <c r="AF99" s="8"/>
      <c r="AG99" s="8"/>
      <c r="AH99" s="8"/>
      <c r="AI99" s="8"/>
      <c r="AJ99" s="8"/>
      <c r="AK99" s="72"/>
    </row>
    <row r="100" spans="1:37" x14ac:dyDescent="0.15">
      <c r="A100" s="3">
        <v>98</v>
      </c>
      <c r="B100" s="4" t="s">
        <v>95</v>
      </c>
      <c r="C100" s="5" t="s">
        <v>75</v>
      </c>
      <c r="D100" s="5" t="s">
        <v>73</v>
      </c>
      <c r="E100" s="6" t="s">
        <v>59</v>
      </c>
      <c r="F100" s="216" t="s">
        <v>14</v>
      </c>
      <c r="G100" s="7">
        <v>40</v>
      </c>
      <c r="H100" s="7">
        <v>17</v>
      </c>
      <c r="I100" s="8"/>
      <c r="J100" s="9"/>
      <c r="K100" s="8">
        <v>1</v>
      </c>
      <c r="L100" s="8"/>
      <c r="M100" s="8"/>
      <c r="N100" s="8"/>
      <c r="O100" s="8"/>
      <c r="P100" s="8"/>
      <c r="Q100" s="8"/>
      <c r="R100" s="69"/>
      <c r="S100" s="71"/>
      <c r="T100" s="8"/>
      <c r="U100" s="8"/>
      <c r="V100" s="69">
        <v>1</v>
      </c>
      <c r="W100" s="154"/>
      <c r="X100" s="8"/>
      <c r="Y100" s="8"/>
      <c r="Z100" s="8"/>
      <c r="AA100" s="8"/>
      <c r="AB100" s="8"/>
      <c r="AC100" s="8"/>
      <c r="AD100" s="8"/>
      <c r="AE100" s="8">
        <v>1</v>
      </c>
      <c r="AF100" s="8"/>
      <c r="AG100" s="8"/>
      <c r="AH100" s="8"/>
      <c r="AI100" s="8"/>
      <c r="AJ100" s="8"/>
      <c r="AK100" s="72"/>
    </row>
    <row r="101" spans="1:37" x14ac:dyDescent="0.15">
      <c r="A101" s="3">
        <v>99</v>
      </c>
      <c r="B101" s="4" t="s">
        <v>95</v>
      </c>
      <c r="C101" s="5" t="s">
        <v>75</v>
      </c>
      <c r="D101" s="5" t="s">
        <v>22</v>
      </c>
      <c r="E101" s="6" t="s">
        <v>47</v>
      </c>
      <c r="F101" s="216" t="s">
        <v>14</v>
      </c>
      <c r="G101" s="7">
        <v>40</v>
      </c>
      <c r="H101" s="7">
        <v>15</v>
      </c>
      <c r="I101" s="8"/>
      <c r="J101" s="9"/>
      <c r="K101" s="8">
        <v>1</v>
      </c>
      <c r="L101" s="8"/>
      <c r="M101" s="8"/>
      <c r="N101" s="8"/>
      <c r="O101" s="8"/>
      <c r="P101" s="8"/>
      <c r="Q101" s="8"/>
      <c r="R101" s="69"/>
      <c r="S101" s="71"/>
      <c r="T101" s="8"/>
      <c r="U101" s="8"/>
      <c r="V101" s="69">
        <v>1</v>
      </c>
      <c r="W101" s="154"/>
      <c r="X101" s="8"/>
      <c r="Y101" s="8"/>
      <c r="Z101" s="8"/>
      <c r="AA101" s="8"/>
      <c r="AB101" s="8"/>
      <c r="AC101" s="8"/>
      <c r="AD101" s="8"/>
      <c r="AE101" s="8">
        <v>1</v>
      </c>
      <c r="AF101" s="8"/>
      <c r="AG101" s="8"/>
      <c r="AH101" s="8"/>
      <c r="AI101" s="8"/>
      <c r="AJ101" s="8"/>
      <c r="AK101" s="72"/>
    </row>
    <row r="102" spans="1:37" x14ac:dyDescent="0.15">
      <c r="A102" s="3">
        <v>100</v>
      </c>
      <c r="B102" s="4" t="s">
        <v>95</v>
      </c>
      <c r="C102" s="5" t="s">
        <v>48</v>
      </c>
      <c r="D102" s="5" t="s">
        <v>67</v>
      </c>
      <c r="E102" s="6" t="s">
        <v>111</v>
      </c>
      <c r="F102" s="216" t="s">
        <v>14</v>
      </c>
      <c r="G102" s="7">
        <v>40</v>
      </c>
      <c r="H102" s="7">
        <v>13</v>
      </c>
      <c r="I102" s="8"/>
      <c r="J102" s="9"/>
      <c r="K102" s="8">
        <v>1</v>
      </c>
      <c r="L102" s="8"/>
      <c r="M102" s="8"/>
      <c r="N102" s="8"/>
      <c r="O102" s="8"/>
      <c r="P102" s="8"/>
      <c r="Q102" s="8"/>
      <c r="R102" s="69"/>
      <c r="S102" s="71"/>
      <c r="T102" s="8"/>
      <c r="U102" s="8"/>
      <c r="V102" s="69">
        <v>1</v>
      </c>
      <c r="W102" s="154"/>
      <c r="X102" s="8"/>
      <c r="Y102" s="8"/>
      <c r="Z102" s="8"/>
      <c r="AA102" s="8"/>
      <c r="AB102" s="8"/>
      <c r="AC102" s="8"/>
      <c r="AD102" s="8"/>
      <c r="AE102" s="8">
        <v>1</v>
      </c>
      <c r="AF102" s="8"/>
      <c r="AG102" s="8"/>
      <c r="AH102" s="8"/>
      <c r="AI102" s="8"/>
      <c r="AJ102" s="8"/>
      <c r="AK102" s="72"/>
    </row>
    <row r="103" spans="1:37" x14ac:dyDescent="0.15">
      <c r="A103" s="3">
        <v>101</v>
      </c>
      <c r="B103" s="4" t="s">
        <v>95</v>
      </c>
      <c r="C103" s="5" t="s">
        <v>48</v>
      </c>
      <c r="D103" s="5" t="s">
        <v>103</v>
      </c>
      <c r="E103" s="6" t="s">
        <v>72</v>
      </c>
      <c r="F103" s="216" t="s">
        <v>14</v>
      </c>
      <c r="G103" s="7">
        <v>40</v>
      </c>
      <c r="H103" s="7">
        <v>11</v>
      </c>
      <c r="I103" s="8"/>
      <c r="J103" s="9"/>
      <c r="K103" s="8">
        <v>1</v>
      </c>
      <c r="L103" s="8"/>
      <c r="M103" s="8"/>
      <c r="N103" s="8"/>
      <c r="O103" s="8"/>
      <c r="P103" s="8"/>
      <c r="Q103" s="8"/>
      <c r="R103" s="69"/>
      <c r="S103" s="71"/>
      <c r="T103" s="8"/>
      <c r="U103" s="8"/>
      <c r="V103" s="69">
        <v>1</v>
      </c>
      <c r="W103" s="154"/>
      <c r="X103" s="8"/>
      <c r="Y103" s="8"/>
      <c r="Z103" s="8"/>
      <c r="AA103" s="8"/>
      <c r="AB103" s="8"/>
      <c r="AC103" s="8"/>
      <c r="AD103" s="8"/>
      <c r="AE103" s="8">
        <v>1</v>
      </c>
      <c r="AF103" s="8"/>
      <c r="AG103" s="8"/>
      <c r="AH103" s="8"/>
      <c r="AI103" s="8"/>
      <c r="AJ103" s="8"/>
      <c r="AK103" s="72"/>
    </row>
    <row r="104" spans="1:37" x14ac:dyDescent="0.15">
      <c r="A104" s="3">
        <v>102</v>
      </c>
      <c r="B104" s="4" t="s">
        <v>95</v>
      </c>
      <c r="C104" s="5" t="s">
        <v>106</v>
      </c>
      <c r="D104" s="5" t="s">
        <v>34</v>
      </c>
      <c r="E104" s="6" t="s">
        <v>87</v>
      </c>
      <c r="F104" s="216" t="s">
        <v>14</v>
      </c>
      <c r="G104" s="7">
        <v>40</v>
      </c>
      <c r="H104" s="7">
        <v>10</v>
      </c>
      <c r="I104" s="8"/>
      <c r="J104" s="9"/>
      <c r="K104" s="8">
        <v>1</v>
      </c>
      <c r="L104" s="8"/>
      <c r="M104" s="8"/>
      <c r="N104" s="8"/>
      <c r="O104" s="8"/>
      <c r="P104" s="8"/>
      <c r="Q104" s="8"/>
      <c r="R104" s="69"/>
      <c r="S104" s="71"/>
      <c r="T104" s="8"/>
      <c r="U104" s="8"/>
      <c r="V104" s="69">
        <v>1</v>
      </c>
      <c r="W104" s="154"/>
      <c r="X104" s="8"/>
      <c r="Y104" s="8"/>
      <c r="Z104" s="8"/>
      <c r="AA104" s="8"/>
      <c r="AB104" s="8"/>
      <c r="AC104" s="8"/>
      <c r="AD104" s="8"/>
      <c r="AE104" s="8">
        <v>1</v>
      </c>
      <c r="AF104" s="8"/>
      <c r="AG104" s="8"/>
      <c r="AH104" s="8"/>
      <c r="AI104" s="8"/>
      <c r="AJ104" s="8"/>
      <c r="AK104" s="72"/>
    </row>
    <row r="105" spans="1:37" x14ac:dyDescent="0.15">
      <c r="A105" s="3">
        <v>103</v>
      </c>
      <c r="B105" s="4" t="s">
        <v>95</v>
      </c>
      <c r="C105" s="5" t="s">
        <v>106</v>
      </c>
      <c r="D105" s="5" t="s">
        <v>29</v>
      </c>
      <c r="E105" s="6" t="s">
        <v>65</v>
      </c>
      <c r="F105" s="216" t="s">
        <v>14</v>
      </c>
      <c r="G105" s="7">
        <v>39</v>
      </c>
      <c r="H105" s="7">
        <v>17</v>
      </c>
      <c r="I105" s="8"/>
      <c r="J105" s="9"/>
      <c r="K105" s="8">
        <v>1</v>
      </c>
      <c r="L105" s="8"/>
      <c r="M105" s="8"/>
      <c r="N105" s="8"/>
      <c r="O105" s="8"/>
      <c r="P105" s="8"/>
      <c r="Q105" s="8"/>
      <c r="R105" s="69"/>
      <c r="S105" s="71"/>
      <c r="T105" s="8"/>
      <c r="U105" s="8"/>
      <c r="V105" s="69">
        <v>1</v>
      </c>
      <c r="W105" s="154"/>
      <c r="X105" s="8"/>
      <c r="Y105" s="8"/>
      <c r="Z105" s="8"/>
      <c r="AA105" s="8"/>
      <c r="AB105" s="8"/>
      <c r="AC105" s="8"/>
      <c r="AD105" s="8"/>
      <c r="AE105" s="8">
        <v>1</v>
      </c>
      <c r="AF105" s="8"/>
      <c r="AG105" s="8"/>
      <c r="AH105" s="8"/>
      <c r="AI105" s="8"/>
      <c r="AJ105" s="8"/>
      <c r="AK105" s="72"/>
    </row>
    <row r="106" spans="1:37" x14ac:dyDescent="0.15">
      <c r="A106" s="3">
        <v>104</v>
      </c>
      <c r="B106" s="4" t="s">
        <v>95</v>
      </c>
      <c r="C106" s="5" t="s">
        <v>106</v>
      </c>
      <c r="D106" s="5" t="s">
        <v>84</v>
      </c>
      <c r="E106" s="6" t="s">
        <v>31</v>
      </c>
      <c r="F106" s="216" t="s">
        <v>14</v>
      </c>
      <c r="G106" s="7">
        <v>39</v>
      </c>
      <c r="H106" s="7">
        <v>14</v>
      </c>
      <c r="I106" s="8"/>
      <c r="J106" s="9"/>
      <c r="K106" s="8">
        <v>1</v>
      </c>
      <c r="L106" s="8"/>
      <c r="M106" s="8"/>
      <c r="N106" s="8"/>
      <c r="O106" s="8"/>
      <c r="P106" s="8"/>
      <c r="Q106" s="8"/>
      <c r="R106" s="69"/>
      <c r="S106" s="71"/>
      <c r="T106" s="8"/>
      <c r="U106" s="8"/>
      <c r="V106" s="69">
        <v>1</v>
      </c>
      <c r="W106" s="154"/>
      <c r="X106" s="8"/>
      <c r="Y106" s="8"/>
      <c r="Z106" s="8"/>
      <c r="AA106" s="8"/>
      <c r="AB106" s="8"/>
      <c r="AC106" s="8"/>
      <c r="AD106" s="8"/>
      <c r="AE106" s="8">
        <v>1</v>
      </c>
      <c r="AF106" s="8"/>
      <c r="AG106" s="8"/>
      <c r="AH106" s="8"/>
      <c r="AI106" s="8"/>
      <c r="AJ106" s="8"/>
      <c r="AK106" s="72"/>
    </row>
    <row r="107" spans="1:37" x14ac:dyDescent="0.15">
      <c r="A107" s="3">
        <v>105</v>
      </c>
      <c r="B107" s="4" t="s">
        <v>95</v>
      </c>
      <c r="C107" s="5" t="s">
        <v>23</v>
      </c>
      <c r="D107" s="5" t="s">
        <v>71</v>
      </c>
      <c r="E107" s="6" t="s">
        <v>100</v>
      </c>
      <c r="F107" s="216" t="s">
        <v>14</v>
      </c>
      <c r="G107" s="7">
        <v>39</v>
      </c>
      <c r="H107" s="7">
        <v>11</v>
      </c>
      <c r="I107" s="8"/>
      <c r="J107" s="9"/>
      <c r="K107" s="8">
        <v>1</v>
      </c>
      <c r="L107" s="8"/>
      <c r="M107" s="8"/>
      <c r="N107" s="8"/>
      <c r="O107" s="8"/>
      <c r="P107" s="8"/>
      <c r="Q107" s="8"/>
      <c r="R107" s="69"/>
      <c r="S107" s="71"/>
      <c r="T107" s="8"/>
      <c r="U107" s="8"/>
      <c r="V107" s="69">
        <v>1</v>
      </c>
      <c r="W107" s="154"/>
      <c r="X107" s="8"/>
      <c r="Y107" s="8"/>
      <c r="Z107" s="8"/>
      <c r="AA107" s="8"/>
      <c r="AB107" s="8"/>
      <c r="AC107" s="8"/>
      <c r="AD107" s="8"/>
      <c r="AE107" s="8">
        <v>1</v>
      </c>
      <c r="AF107" s="8"/>
      <c r="AG107" s="8"/>
      <c r="AH107" s="8"/>
      <c r="AI107" s="8"/>
      <c r="AJ107" s="8"/>
      <c r="AK107" s="72"/>
    </row>
    <row r="108" spans="1:37" x14ac:dyDescent="0.15">
      <c r="A108" s="3">
        <v>106</v>
      </c>
      <c r="B108" s="4" t="s">
        <v>15</v>
      </c>
      <c r="C108" s="5" t="s">
        <v>64</v>
      </c>
      <c r="D108" s="5" t="s">
        <v>92</v>
      </c>
      <c r="E108" s="6" t="s">
        <v>62</v>
      </c>
      <c r="F108" s="217" t="s">
        <v>42</v>
      </c>
      <c r="G108" s="7">
        <v>33</v>
      </c>
      <c r="H108" s="7"/>
      <c r="I108" s="21"/>
      <c r="J108" s="9"/>
      <c r="K108" s="8">
        <v>1</v>
      </c>
      <c r="L108" s="8"/>
      <c r="M108" s="8"/>
      <c r="N108" s="8"/>
      <c r="O108" s="8"/>
      <c r="P108" s="8"/>
      <c r="Q108" s="8"/>
      <c r="R108" s="69"/>
      <c r="S108" s="71"/>
      <c r="T108" s="8"/>
      <c r="U108" s="8"/>
      <c r="V108" s="69">
        <v>1</v>
      </c>
      <c r="W108" s="154"/>
      <c r="X108" s="8"/>
      <c r="Y108" s="8"/>
      <c r="Z108" s="8"/>
      <c r="AA108" s="8"/>
      <c r="AB108" s="8"/>
      <c r="AC108" s="8"/>
      <c r="AD108" s="8"/>
      <c r="AE108" s="8">
        <v>1</v>
      </c>
      <c r="AF108" s="8"/>
      <c r="AG108" s="8"/>
      <c r="AH108" s="8"/>
      <c r="AI108" s="8"/>
      <c r="AJ108" s="8"/>
      <c r="AK108" s="72"/>
    </row>
    <row r="109" spans="1:37" x14ac:dyDescent="0.15">
      <c r="A109" s="3">
        <v>107</v>
      </c>
      <c r="B109" s="4" t="s">
        <v>112</v>
      </c>
      <c r="C109" s="5" t="s">
        <v>113</v>
      </c>
      <c r="D109" s="5" t="s">
        <v>114</v>
      </c>
      <c r="E109" s="6" t="s">
        <v>115</v>
      </c>
      <c r="F109" s="217" t="s">
        <v>42</v>
      </c>
      <c r="G109" s="7">
        <v>33</v>
      </c>
      <c r="H109" s="7"/>
      <c r="I109" s="8"/>
      <c r="J109" s="9"/>
      <c r="K109" s="8">
        <v>1</v>
      </c>
      <c r="L109" s="8"/>
      <c r="M109" s="8"/>
      <c r="N109" s="8"/>
      <c r="O109" s="8"/>
      <c r="P109" s="8"/>
      <c r="Q109" s="8"/>
      <c r="R109" s="69"/>
      <c r="S109" s="71"/>
      <c r="T109" s="8"/>
      <c r="U109" s="8"/>
      <c r="V109" s="69">
        <v>1</v>
      </c>
      <c r="W109" s="154"/>
      <c r="X109" s="8"/>
      <c r="Y109" s="8"/>
      <c r="Z109" s="8"/>
      <c r="AA109" s="8"/>
      <c r="AB109" s="8"/>
      <c r="AC109" s="8"/>
      <c r="AD109" s="8"/>
      <c r="AE109" s="8">
        <v>1</v>
      </c>
      <c r="AF109" s="8"/>
      <c r="AG109" s="8"/>
      <c r="AH109" s="8"/>
      <c r="AI109" s="8"/>
      <c r="AJ109" s="8"/>
      <c r="AK109" s="72"/>
    </row>
    <row r="110" spans="1:37" x14ac:dyDescent="0.15">
      <c r="A110" s="3">
        <v>108</v>
      </c>
      <c r="B110" s="4" t="s">
        <v>112</v>
      </c>
      <c r="C110" s="5" t="s">
        <v>116</v>
      </c>
      <c r="D110" s="5" t="s">
        <v>117</v>
      </c>
      <c r="E110" s="6" t="s">
        <v>118</v>
      </c>
      <c r="F110" s="217" t="s">
        <v>42</v>
      </c>
      <c r="G110" s="7">
        <v>33</v>
      </c>
      <c r="H110" s="7"/>
      <c r="I110" s="8"/>
      <c r="J110" s="9"/>
      <c r="K110" s="8">
        <v>1</v>
      </c>
      <c r="L110" s="8"/>
      <c r="M110" s="8"/>
      <c r="N110" s="8"/>
      <c r="O110" s="8"/>
      <c r="P110" s="8"/>
      <c r="Q110" s="8"/>
      <c r="R110" s="69"/>
      <c r="S110" s="71"/>
      <c r="T110" s="8"/>
      <c r="U110" s="8"/>
      <c r="V110" s="69">
        <v>1</v>
      </c>
      <c r="W110" s="154"/>
      <c r="X110" s="8"/>
      <c r="Y110" s="8"/>
      <c r="Z110" s="8"/>
      <c r="AA110" s="8"/>
      <c r="AB110" s="8"/>
      <c r="AC110" s="8"/>
      <c r="AD110" s="8"/>
      <c r="AE110" s="8"/>
      <c r="AF110" s="8">
        <v>1</v>
      </c>
      <c r="AG110" s="8"/>
      <c r="AH110" s="8"/>
      <c r="AI110" s="8"/>
      <c r="AJ110" s="8"/>
      <c r="AK110" s="72"/>
    </row>
    <row r="111" spans="1:37" x14ac:dyDescent="0.15">
      <c r="A111" s="3">
        <v>109</v>
      </c>
      <c r="B111" s="4" t="s">
        <v>112</v>
      </c>
      <c r="C111" s="5" t="s">
        <v>116</v>
      </c>
      <c r="D111" s="5" t="s">
        <v>119</v>
      </c>
      <c r="E111" s="6" t="s">
        <v>120</v>
      </c>
      <c r="F111" s="216" t="s">
        <v>14</v>
      </c>
      <c r="G111" s="7">
        <v>44</v>
      </c>
      <c r="H111" s="7">
        <v>8</v>
      </c>
      <c r="I111" s="8"/>
      <c r="J111" s="9"/>
      <c r="K111" s="8">
        <v>1</v>
      </c>
      <c r="L111" s="8"/>
      <c r="M111" s="8"/>
      <c r="N111" s="8"/>
      <c r="O111" s="8"/>
      <c r="P111" s="8"/>
      <c r="Q111" s="8"/>
      <c r="R111" s="69"/>
      <c r="S111" s="71"/>
      <c r="T111" s="8"/>
      <c r="U111" s="8"/>
      <c r="V111" s="69">
        <v>1</v>
      </c>
      <c r="W111" s="154"/>
      <c r="X111" s="8"/>
      <c r="Y111" s="8"/>
      <c r="Z111" s="8"/>
      <c r="AA111" s="8"/>
      <c r="AB111" s="8"/>
      <c r="AC111" s="8"/>
      <c r="AD111" s="8"/>
      <c r="AE111" s="8"/>
      <c r="AF111" s="8">
        <v>1</v>
      </c>
      <c r="AG111" s="8"/>
      <c r="AH111" s="8"/>
      <c r="AI111" s="8"/>
      <c r="AJ111" s="8"/>
      <c r="AK111" s="72"/>
    </row>
    <row r="112" spans="1:37" x14ac:dyDescent="0.15">
      <c r="A112" s="3">
        <v>110</v>
      </c>
      <c r="B112" s="4" t="s">
        <v>15</v>
      </c>
      <c r="C112" s="5" t="s">
        <v>121</v>
      </c>
      <c r="D112" s="5" t="s">
        <v>94</v>
      </c>
      <c r="E112" s="6" t="s">
        <v>92</v>
      </c>
      <c r="F112" s="216" t="s">
        <v>14</v>
      </c>
      <c r="G112" s="7">
        <v>32</v>
      </c>
      <c r="H112" s="7">
        <v>7</v>
      </c>
      <c r="I112" s="8"/>
      <c r="J112" s="9"/>
      <c r="K112" s="8">
        <v>1</v>
      </c>
      <c r="L112" s="8"/>
      <c r="M112" s="8"/>
      <c r="N112" s="8"/>
      <c r="O112" s="8"/>
      <c r="P112" s="8"/>
      <c r="Q112" s="8"/>
      <c r="R112" s="69"/>
      <c r="S112" s="71"/>
      <c r="T112" s="8"/>
      <c r="U112" s="8"/>
      <c r="V112" s="69">
        <v>1</v>
      </c>
      <c r="W112" s="154"/>
      <c r="X112" s="8"/>
      <c r="Y112" s="8"/>
      <c r="Z112" s="8"/>
      <c r="AA112" s="8"/>
      <c r="AB112" s="8"/>
      <c r="AC112" s="8"/>
      <c r="AD112" s="8"/>
      <c r="AE112" s="8"/>
      <c r="AF112" s="8">
        <v>1</v>
      </c>
      <c r="AG112" s="8"/>
      <c r="AH112" s="8"/>
      <c r="AI112" s="8"/>
      <c r="AJ112" s="8"/>
      <c r="AK112" s="72"/>
    </row>
    <row r="113" spans="1:37" x14ac:dyDescent="0.15">
      <c r="A113" s="3">
        <v>111</v>
      </c>
      <c r="B113" s="4" t="s">
        <v>15</v>
      </c>
      <c r="C113" s="5" t="s">
        <v>100</v>
      </c>
      <c r="D113" s="5" t="s">
        <v>93</v>
      </c>
      <c r="E113" s="6" t="s">
        <v>23</v>
      </c>
      <c r="F113" s="216" t="s">
        <v>14</v>
      </c>
      <c r="G113" s="7">
        <v>32</v>
      </c>
      <c r="H113" s="7">
        <v>4</v>
      </c>
      <c r="I113" s="8"/>
      <c r="J113" s="9"/>
      <c r="K113" s="8">
        <v>1</v>
      </c>
      <c r="L113" s="8"/>
      <c r="M113" s="8"/>
      <c r="N113" s="8"/>
      <c r="O113" s="8"/>
      <c r="P113" s="8"/>
      <c r="Q113" s="8"/>
      <c r="R113" s="69"/>
      <c r="S113" s="71"/>
      <c r="T113" s="8"/>
      <c r="U113" s="8"/>
      <c r="V113" s="69">
        <v>1</v>
      </c>
      <c r="W113" s="154"/>
      <c r="X113" s="8"/>
      <c r="Y113" s="8"/>
      <c r="Z113" s="8"/>
      <c r="AA113" s="8"/>
      <c r="AB113" s="8"/>
      <c r="AC113" s="8"/>
      <c r="AD113" s="8"/>
      <c r="AE113" s="8"/>
      <c r="AF113" s="8">
        <v>1</v>
      </c>
      <c r="AG113" s="8"/>
      <c r="AH113" s="8"/>
      <c r="AI113" s="8"/>
      <c r="AJ113" s="8"/>
      <c r="AK113" s="72"/>
    </row>
    <row r="114" spans="1:37" x14ac:dyDescent="0.15">
      <c r="A114" s="3">
        <v>112</v>
      </c>
      <c r="B114" s="4" t="s">
        <v>15</v>
      </c>
      <c r="C114" s="5" t="s">
        <v>100</v>
      </c>
      <c r="D114" s="5" t="s">
        <v>75</v>
      </c>
      <c r="E114" s="6" t="s">
        <v>33</v>
      </c>
      <c r="F114" s="216" t="s">
        <v>14</v>
      </c>
      <c r="G114" s="7">
        <v>32</v>
      </c>
      <c r="H114" s="7">
        <v>2</v>
      </c>
      <c r="I114" s="8"/>
      <c r="J114" s="9"/>
      <c r="K114" s="8">
        <v>1</v>
      </c>
      <c r="L114" s="8"/>
      <c r="M114" s="8"/>
      <c r="N114" s="8"/>
      <c r="O114" s="8"/>
      <c r="P114" s="8"/>
      <c r="Q114" s="8"/>
      <c r="R114" s="69"/>
      <c r="S114" s="71"/>
      <c r="T114" s="8"/>
      <c r="U114" s="8"/>
      <c r="V114" s="69">
        <v>1</v>
      </c>
      <c r="W114" s="154"/>
      <c r="X114" s="8"/>
      <c r="Y114" s="8"/>
      <c r="Z114" s="8"/>
      <c r="AA114" s="8"/>
      <c r="AB114" s="8"/>
      <c r="AC114" s="8"/>
      <c r="AD114" s="8"/>
      <c r="AE114" s="8"/>
      <c r="AF114" s="8">
        <v>1</v>
      </c>
      <c r="AG114" s="8"/>
      <c r="AH114" s="8"/>
      <c r="AI114" s="8"/>
      <c r="AJ114" s="8"/>
      <c r="AK114" s="72"/>
    </row>
    <row r="115" spans="1:37" x14ac:dyDescent="0.15">
      <c r="A115" s="3">
        <v>113</v>
      </c>
      <c r="B115" s="4" t="s">
        <v>15</v>
      </c>
      <c r="C115" s="5" t="s">
        <v>89</v>
      </c>
      <c r="D115" s="5" t="s">
        <v>31</v>
      </c>
      <c r="E115" s="6" t="s">
        <v>71</v>
      </c>
      <c r="F115" s="216" t="s">
        <v>14</v>
      </c>
      <c r="G115" s="7">
        <v>24</v>
      </c>
      <c r="H115" s="7">
        <v>10</v>
      </c>
      <c r="I115" s="8"/>
      <c r="J115" s="9"/>
      <c r="K115" s="8"/>
      <c r="L115" s="8">
        <v>1</v>
      </c>
      <c r="M115" s="8"/>
      <c r="N115" s="8"/>
      <c r="O115" s="8"/>
      <c r="P115" s="8"/>
      <c r="Q115" s="8"/>
      <c r="R115" s="69"/>
      <c r="S115" s="71"/>
      <c r="T115" s="8"/>
      <c r="U115" s="8"/>
      <c r="V115" s="69">
        <v>1</v>
      </c>
      <c r="W115" s="154"/>
      <c r="X115" s="8"/>
      <c r="Y115" s="8"/>
      <c r="Z115" s="8"/>
      <c r="AA115" s="8"/>
      <c r="AB115" s="8"/>
      <c r="AC115" s="8"/>
      <c r="AD115" s="8"/>
      <c r="AE115" s="8"/>
      <c r="AF115" s="8">
        <v>1</v>
      </c>
      <c r="AG115" s="8"/>
      <c r="AH115" s="8"/>
      <c r="AI115" s="8"/>
      <c r="AJ115" s="8"/>
      <c r="AK115" s="72"/>
    </row>
    <row r="116" spans="1:37" x14ac:dyDescent="0.15">
      <c r="A116" s="3">
        <v>114</v>
      </c>
      <c r="B116" s="4" t="s">
        <v>15</v>
      </c>
      <c r="C116" s="5" t="s">
        <v>18</v>
      </c>
      <c r="D116" s="5" t="s">
        <v>73</v>
      </c>
      <c r="E116" s="6" t="s">
        <v>84</v>
      </c>
      <c r="F116" s="216" t="s">
        <v>14</v>
      </c>
      <c r="G116" s="7">
        <v>18</v>
      </c>
      <c r="H116" s="7">
        <v>10</v>
      </c>
      <c r="I116" s="8"/>
      <c r="J116" s="9"/>
      <c r="K116" s="8"/>
      <c r="L116" s="8">
        <v>1</v>
      </c>
      <c r="M116" s="8"/>
      <c r="N116" s="8"/>
      <c r="O116" s="8"/>
      <c r="P116" s="8"/>
      <c r="Q116" s="8"/>
      <c r="R116" s="69"/>
      <c r="S116" s="71"/>
      <c r="T116" s="8">
        <v>1</v>
      </c>
      <c r="U116" s="8"/>
      <c r="V116" s="69"/>
      <c r="W116" s="154"/>
      <c r="X116" s="8"/>
      <c r="Y116" s="8"/>
      <c r="Z116" s="8">
        <v>1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72"/>
    </row>
    <row r="117" spans="1:37" x14ac:dyDescent="0.15">
      <c r="A117" s="3">
        <v>115</v>
      </c>
      <c r="B117" s="4" t="s">
        <v>15</v>
      </c>
      <c r="C117" s="5" t="s">
        <v>32</v>
      </c>
      <c r="D117" s="5" t="s">
        <v>85</v>
      </c>
      <c r="E117" s="6" t="s">
        <v>91</v>
      </c>
      <c r="F117" s="216" t="s">
        <v>14</v>
      </c>
      <c r="G117" s="7">
        <v>5</v>
      </c>
      <c r="H117" s="7">
        <v>9</v>
      </c>
      <c r="I117" s="10"/>
      <c r="J117" s="9"/>
      <c r="K117" s="8"/>
      <c r="L117" s="8"/>
      <c r="M117" s="8">
        <v>1</v>
      </c>
      <c r="N117" s="8"/>
      <c r="O117" s="8"/>
      <c r="P117" s="8"/>
      <c r="Q117" s="8"/>
      <c r="R117" s="69"/>
      <c r="S117" s="71"/>
      <c r="T117" s="8"/>
      <c r="U117" s="8"/>
      <c r="V117" s="69">
        <v>1</v>
      </c>
      <c r="W117" s="154"/>
      <c r="X117" s="8"/>
      <c r="Y117" s="8"/>
      <c r="Z117" s="8"/>
      <c r="AA117" s="8"/>
      <c r="AB117" s="8"/>
      <c r="AC117" s="8"/>
      <c r="AD117" s="8"/>
      <c r="AE117" s="8"/>
      <c r="AF117" s="8">
        <v>1</v>
      </c>
      <c r="AG117" s="8"/>
      <c r="AH117" s="8"/>
      <c r="AI117" s="8"/>
      <c r="AJ117" s="8"/>
      <c r="AK117" s="72"/>
    </row>
    <row r="118" spans="1:37" x14ac:dyDescent="0.15">
      <c r="A118" s="3">
        <v>116</v>
      </c>
      <c r="B118" s="4" t="s">
        <v>15</v>
      </c>
      <c r="C118" s="5" t="s">
        <v>32</v>
      </c>
      <c r="D118" s="5" t="s">
        <v>72</v>
      </c>
      <c r="E118" s="6" t="s">
        <v>65</v>
      </c>
      <c r="F118" s="216" t="s">
        <v>14</v>
      </c>
      <c r="G118" s="7">
        <v>9</v>
      </c>
      <c r="H118" s="7">
        <v>9</v>
      </c>
      <c r="I118" s="10"/>
      <c r="J118" s="9"/>
      <c r="K118" s="8"/>
      <c r="L118" s="8"/>
      <c r="M118" s="8">
        <v>1</v>
      </c>
      <c r="N118" s="8"/>
      <c r="O118" s="8"/>
      <c r="P118" s="8"/>
      <c r="Q118" s="8"/>
      <c r="R118" s="69"/>
      <c r="S118" s="71"/>
      <c r="T118" s="8"/>
      <c r="U118" s="8"/>
      <c r="V118" s="69">
        <v>1</v>
      </c>
      <c r="W118" s="154"/>
      <c r="X118" s="8"/>
      <c r="Y118" s="8"/>
      <c r="Z118" s="8"/>
      <c r="AA118" s="8"/>
      <c r="AB118" s="8"/>
      <c r="AC118" s="8"/>
      <c r="AD118" s="8"/>
      <c r="AE118" s="8"/>
      <c r="AF118" s="8">
        <v>1</v>
      </c>
      <c r="AG118" s="8"/>
      <c r="AH118" s="8"/>
      <c r="AI118" s="8"/>
      <c r="AJ118" s="8"/>
      <c r="AK118" s="72"/>
    </row>
    <row r="119" spans="1:37" x14ac:dyDescent="0.15">
      <c r="A119" s="3">
        <v>117</v>
      </c>
      <c r="B119" s="4" t="s">
        <v>15</v>
      </c>
      <c r="C119" s="5" t="s">
        <v>32</v>
      </c>
      <c r="D119" s="5" t="s">
        <v>107</v>
      </c>
      <c r="E119" s="6" t="s">
        <v>69</v>
      </c>
      <c r="F119" s="216" t="s">
        <v>14</v>
      </c>
      <c r="G119" s="7">
        <v>12</v>
      </c>
      <c r="H119" s="7">
        <v>8</v>
      </c>
      <c r="I119" s="10"/>
      <c r="J119" s="9"/>
      <c r="K119" s="8"/>
      <c r="L119" s="8"/>
      <c r="M119" s="8">
        <v>1</v>
      </c>
      <c r="N119" s="8"/>
      <c r="O119" s="8"/>
      <c r="P119" s="8"/>
      <c r="Q119" s="8"/>
      <c r="R119" s="69"/>
      <c r="S119" s="71"/>
      <c r="T119" s="8"/>
      <c r="U119" s="8"/>
      <c r="V119" s="69">
        <v>1</v>
      </c>
      <c r="W119" s="154"/>
      <c r="X119" s="8"/>
      <c r="Y119" s="8"/>
      <c r="Z119" s="8"/>
      <c r="AA119" s="8"/>
      <c r="AB119" s="8"/>
      <c r="AC119" s="8"/>
      <c r="AD119" s="8"/>
      <c r="AE119" s="8"/>
      <c r="AF119" s="8">
        <v>1</v>
      </c>
      <c r="AG119" s="8"/>
      <c r="AH119" s="8"/>
      <c r="AI119" s="8"/>
      <c r="AJ119" s="8"/>
      <c r="AK119" s="72"/>
    </row>
    <row r="120" spans="1:37" x14ac:dyDescent="0.15">
      <c r="A120" s="3">
        <v>118</v>
      </c>
      <c r="B120" s="4" t="s">
        <v>15</v>
      </c>
      <c r="C120" s="5" t="s">
        <v>73</v>
      </c>
      <c r="D120" s="5" t="s">
        <v>30</v>
      </c>
      <c r="E120" s="6" t="s">
        <v>22</v>
      </c>
      <c r="F120" s="216" t="s">
        <v>14</v>
      </c>
      <c r="G120" s="7">
        <v>16</v>
      </c>
      <c r="H120" s="7">
        <v>10</v>
      </c>
      <c r="I120" s="10"/>
      <c r="J120" s="9"/>
      <c r="K120" s="8"/>
      <c r="L120" s="8"/>
      <c r="M120" s="8">
        <v>1</v>
      </c>
      <c r="N120" s="8"/>
      <c r="O120" s="8"/>
      <c r="P120" s="8"/>
      <c r="Q120" s="8"/>
      <c r="R120" s="69"/>
      <c r="S120" s="71"/>
      <c r="T120" s="8"/>
      <c r="U120" s="8"/>
      <c r="V120" s="69">
        <v>1</v>
      </c>
      <c r="W120" s="154"/>
      <c r="X120" s="8"/>
      <c r="Y120" s="8"/>
      <c r="Z120" s="8"/>
      <c r="AA120" s="8"/>
      <c r="AB120" s="8"/>
      <c r="AC120" s="8"/>
      <c r="AD120" s="8"/>
      <c r="AE120" s="8"/>
      <c r="AF120" s="8">
        <v>1</v>
      </c>
      <c r="AG120" s="8"/>
      <c r="AH120" s="8"/>
      <c r="AI120" s="8"/>
      <c r="AJ120" s="8"/>
      <c r="AK120" s="72"/>
    </row>
    <row r="121" spans="1:37" x14ac:dyDescent="0.15">
      <c r="A121" s="3">
        <v>119</v>
      </c>
      <c r="B121" s="4" t="s">
        <v>15</v>
      </c>
      <c r="C121" s="5" t="s">
        <v>73</v>
      </c>
      <c r="D121" s="5" t="s">
        <v>52</v>
      </c>
      <c r="E121" s="6" t="s">
        <v>82</v>
      </c>
      <c r="F121" s="216" t="s">
        <v>14</v>
      </c>
      <c r="G121" s="7">
        <v>19</v>
      </c>
      <c r="H121" s="7">
        <v>10</v>
      </c>
      <c r="I121" s="10"/>
      <c r="J121" s="9"/>
      <c r="K121" s="8"/>
      <c r="L121" s="8"/>
      <c r="M121" s="8">
        <v>1</v>
      </c>
      <c r="N121" s="8"/>
      <c r="O121" s="8"/>
      <c r="P121" s="8"/>
      <c r="Q121" s="8"/>
      <c r="R121" s="69"/>
      <c r="S121" s="71"/>
      <c r="T121" s="8"/>
      <c r="U121" s="8"/>
      <c r="V121" s="69">
        <v>1</v>
      </c>
      <c r="W121" s="154"/>
      <c r="X121" s="8"/>
      <c r="Y121" s="8"/>
      <c r="Z121" s="8"/>
      <c r="AA121" s="8"/>
      <c r="AB121" s="8"/>
      <c r="AC121" s="8"/>
      <c r="AD121" s="8"/>
      <c r="AE121" s="8"/>
      <c r="AF121" s="8">
        <v>1</v>
      </c>
      <c r="AG121" s="8"/>
      <c r="AH121" s="8"/>
      <c r="AI121" s="8"/>
      <c r="AJ121" s="8"/>
      <c r="AK121" s="72"/>
    </row>
    <row r="122" spans="1:37" x14ac:dyDescent="0.15">
      <c r="A122" s="3">
        <v>120</v>
      </c>
      <c r="B122" s="4" t="s">
        <v>15</v>
      </c>
      <c r="C122" s="5" t="s">
        <v>77</v>
      </c>
      <c r="D122" s="5" t="s">
        <v>122</v>
      </c>
      <c r="E122" s="6" t="s">
        <v>38</v>
      </c>
      <c r="F122" s="216" t="s">
        <v>14</v>
      </c>
      <c r="G122" s="7">
        <v>23</v>
      </c>
      <c r="H122" s="7">
        <v>10</v>
      </c>
      <c r="I122" s="10"/>
      <c r="J122" s="9"/>
      <c r="K122" s="8"/>
      <c r="L122" s="8"/>
      <c r="M122" s="8">
        <v>1</v>
      </c>
      <c r="N122" s="8"/>
      <c r="O122" s="8"/>
      <c r="P122" s="8"/>
      <c r="Q122" s="8"/>
      <c r="R122" s="69"/>
      <c r="S122" s="71"/>
      <c r="T122" s="8"/>
      <c r="U122" s="8"/>
      <c r="V122" s="69">
        <v>1</v>
      </c>
      <c r="W122" s="154"/>
      <c r="X122" s="8"/>
      <c r="Y122" s="8"/>
      <c r="Z122" s="8"/>
      <c r="AA122" s="8"/>
      <c r="AB122" s="8"/>
      <c r="AC122" s="8"/>
      <c r="AD122" s="8"/>
      <c r="AE122" s="8"/>
      <c r="AF122" s="8">
        <v>1</v>
      </c>
      <c r="AG122" s="8"/>
      <c r="AH122" s="8"/>
      <c r="AI122" s="8"/>
      <c r="AJ122" s="8"/>
      <c r="AK122" s="72"/>
    </row>
    <row r="123" spans="1:37" x14ac:dyDescent="0.15">
      <c r="A123" s="3">
        <v>121</v>
      </c>
      <c r="B123" s="4" t="s">
        <v>15</v>
      </c>
      <c r="C123" s="5" t="s">
        <v>92</v>
      </c>
      <c r="D123" s="5" t="s">
        <v>91</v>
      </c>
      <c r="E123" s="6" t="s">
        <v>94</v>
      </c>
      <c r="F123" s="216" t="s">
        <v>14</v>
      </c>
      <c r="G123" s="7">
        <v>26</v>
      </c>
      <c r="H123" s="7">
        <v>10</v>
      </c>
      <c r="I123" s="10"/>
      <c r="J123" s="9"/>
      <c r="K123" s="8"/>
      <c r="L123" s="8"/>
      <c r="M123" s="8">
        <v>1</v>
      </c>
      <c r="N123" s="8"/>
      <c r="O123" s="8"/>
      <c r="P123" s="8"/>
      <c r="Q123" s="8"/>
      <c r="R123" s="69"/>
      <c r="S123" s="71"/>
      <c r="T123" s="8"/>
      <c r="U123" s="8"/>
      <c r="V123" s="69">
        <v>1</v>
      </c>
      <c r="W123" s="154"/>
      <c r="X123" s="8"/>
      <c r="Y123" s="8"/>
      <c r="Z123" s="8"/>
      <c r="AA123" s="8"/>
      <c r="AB123" s="8"/>
      <c r="AC123" s="8"/>
      <c r="AD123" s="8"/>
      <c r="AE123" s="8"/>
      <c r="AF123" s="8"/>
      <c r="AG123" s="8">
        <v>1</v>
      </c>
      <c r="AH123" s="8"/>
      <c r="AI123" s="8"/>
      <c r="AJ123" s="8"/>
      <c r="AK123" s="72"/>
    </row>
    <row r="124" spans="1:37" x14ac:dyDescent="0.15">
      <c r="A124" s="3">
        <v>122</v>
      </c>
      <c r="B124" s="4" t="s">
        <v>15</v>
      </c>
      <c r="C124" s="5" t="s">
        <v>92</v>
      </c>
      <c r="D124" s="5" t="s">
        <v>92</v>
      </c>
      <c r="E124" s="6" t="s">
        <v>84</v>
      </c>
      <c r="F124" s="216" t="s">
        <v>14</v>
      </c>
      <c r="G124" s="7">
        <v>29</v>
      </c>
      <c r="H124" s="7">
        <v>8</v>
      </c>
      <c r="I124" s="10"/>
      <c r="J124" s="9"/>
      <c r="K124" s="8"/>
      <c r="L124" s="8"/>
      <c r="M124" s="8">
        <v>1</v>
      </c>
      <c r="N124" s="8"/>
      <c r="O124" s="8"/>
      <c r="P124" s="8"/>
      <c r="Q124" s="8"/>
      <c r="R124" s="69"/>
      <c r="S124" s="71"/>
      <c r="T124" s="8"/>
      <c r="U124" s="8"/>
      <c r="V124" s="69">
        <v>1</v>
      </c>
      <c r="W124" s="154"/>
      <c r="X124" s="8"/>
      <c r="Y124" s="8"/>
      <c r="Z124" s="8"/>
      <c r="AA124" s="8"/>
      <c r="AB124" s="8"/>
      <c r="AC124" s="8"/>
      <c r="AD124" s="8"/>
      <c r="AE124" s="8"/>
      <c r="AF124" s="8"/>
      <c r="AG124" s="8">
        <v>1</v>
      </c>
      <c r="AH124" s="8"/>
      <c r="AI124" s="8"/>
      <c r="AJ124" s="8"/>
      <c r="AK124" s="72"/>
    </row>
    <row r="125" spans="1:37" x14ac:dyDescent="0.15">
      <c r="A125" s="3">
        <v>123</v>
      </c>
      <c r="B125" s="4" t="s">
        <v>15</v>
      </c>
      <c r="C125" s="5" t="s">
        <v>102</v>
      </c>
      <c r="D125" s="5" t="s">
        <v>110</v>
      </c>
      <c r="E125" s="6" t="s">
        <v>122</v>
      </c>
      <c r="F125" s="216" t="s">
        <v>14</v>
      </c>
      <c r="G125" s="7">
        <v>34</v>
      </c>
      <c r="H125" s="7">
        <v>9</v>
      </c>
      <c r="I125" s="10"/>
      <c r="J125" s="9"/>
      <c r="K125" s="8"/>
      <c r="L125" s="8"/>
      <c r="M125" s="8">
        <v>1</v>
      </c>
      <c r="N125" s="8"/>
      <c r="O125" s="8"/>
      <c r="P125" s="8"/>
      <c r="Q125" s="8"/>
      <c r="R125" s="69"/>
      <c r="S125" s="71"/>
      <c r="T125" s="8"/>
      <c r="U125" s="8"/>
      <c r="V125" s="69">
        <v>1</v>
      </c>
      <c r="W125" s="154"/>
      <c r="X125" s="8"/>
      <c r="Y125" s="8"/>
      <c r="Z125" s="8"/>
      <c r="AA125" s="8"/>
      <c r="AB125" s="8"/>
      <c r="AC125" s="8"/>
      <c r="AD125" s="8"/>
      <c r="AE125" s="8"/>
      <c r="AF125" s="8"/>
      <c r="AG125" s="8">
        <v>1</v>
      </c>
      <c r="AH125" s="8"/>
      <c r="AI125" s="8"/>
      <c r="AJ125" s="8"/>
      <c r="AK125" s="72"/>
    </row>
    <row r="126" spans="1:37" x14ac:dyDescent="0.15">
      <c r="A126" s="3">
        <v>124</v>
      </c>
      <c r="B126" s="4" t="s">
        <v>15</v>
      </c>
      <c r="C126" s="5" t="s">
        <v>102</v>
      </c>
      <c r="D126" s="5" t="s">
        <v>50</v>
      </c>
      <c r="E126" s="6" t="s">
        <v>23</v>
      </c>
      <c r="F126" s="216" t="s">
        <v>14</v>
      </c>
      <c r="G126" s="7">
        <v>38</v>
      </c>
      <c r="H126" s="7">
        <v>9</v>
      </c>
      <c r="I126" s="10"/>
      <c r="J126" s="9"/>
      <c r="K126" s="8"/>
      <c r="L126" s="8"/>
      <c r="M126" s="8">
        <v>1</v>
      </c>
      <c r="N126" s="8"/>
      <c r="O126" s="8"/>
      <c r="P126" s="8"/>
      <c r="Q126" s="8"/>
      <c r="R126" s="69"/>
      <c r="S126" s="71"/>
      <c r="T126" s="8"/>
      <c r="U126" s="8"/>
      <c r="V126" s="69">
        <v>1</v>
      </c>
      <c r="W126" s="154"/>
      <c r="X126" s="8"/>
      <c r="Y126" s="8"/>
      <c r="Z126" s="8"/>
      <c r="AA126" s="8"/>
      <c r="AB126" s="8"/>
      <c r="AC126" s="8"/>
      <c r="AD126" s="8"/>
      <c r="AE126" s="8"/>
      <c r="AF126" s="8"/>
      <c r="AG126" s="8">
        <v>1</v>
      </c>
      <c r="AH126" s="8"/>
      <c r="AI126" s="8"/>
      <c r="AJ126" s="8"/>
      <c r="AK126" s="72"/>
    </row>
    <row r="127" spans="1:37" x14ac:dyDescent="0.15">
      <c r="A127" s="3">
        <v>125</v>
      </c>
      <c r="B127" s="4" t="s">
        <v>15</v>
      </c>
      <c r="C127" s="5" t="s">
        <v>64</v>
      </c>
      <c r="D127" s="5" t="s">
        <v>72</v>
      </c>
      <c r="E127" s="6" t="s">
        <v>19</v>
      </c>
      <c r="F127" s="216" t="s">
        <v>14</v>
      </c>
      <c r="G127" s="7">
        <v>39</v>
      </c>
      <c r="H127" s="7">
        <v>9</v>
      </c>
      <c r="I127" s="10"/>
      <c r="J127" s="9"/>
      <c r="K127" s="8"/>
      <c r="L127" s="8"/>
      <c r="M127" s="8">
        <v>1</v>
      </c>
      <c r="N127" s="8"/>
      <c r="O127" s="8"/>
      <c r="P127" s="8"/>
      <c r="Q127" s="8"/>
      <c r="R127" s="69"/>
      <c r="S127" s="71"/>
      <c r="T127" s="8"/>
      <c r="U127" s="8"/>
      <c r="V127" s="69">
        <v>1</v>
      </c>
      <c r="W127" s="154"/>
      <c r="X127" s="8"/>
      <c r="Y127" s="8"/>
      <c r="Z127" s="8"/>
      <c r="AA127" s="8"/>
      <c r="AB127" s="8"/>
      <c r="AC127" s="8"/>
      <c r="AD127" s="8"/>
      <c r="AE127" s="8"/>
      <c r="AF127" s="8"/>
      <c r="AG127" s="8">
        <v>1</v>
      </c>
      <c r="AH127" s="8"/>
      <c r="AI127" s="8"/>
      <c r="AJ127" s="8"/>
      <c r="AK127" s="72"/>
    </row>
    <row r="128" spans="1:37" x14ac:dyDescent="0.15">
      <c r="A128" s="3">
        <v>126</v>
      </c>
      <c r="B128" s="4" t="s">
        <v>95</v>
      </c>
      <c r="C128" s="5" t="s">
        <v>106</v>
      </c>
      <c r="D128" s="5" t="s">
        <v>72</v>
      </c>
      <c r="E128" s="6" t="s">
        <v>30</v>
      </c>
      <c r="F128" s="216" t="s">
        <v>14</v>
      </c>
      <c r="G128" s="7">
        <v>40</v>
      </c>
      <c r="H128" s="7">
        <v>9</v>
      </c>
      <c r="I128" s="10"/>
      <c r="J128" s="9"/>
      <c r="K128" s="8"/>
      <c r="L128" s="8"/>
      <c r="M128" s="8">
        <v>1</v>
      </c>
      <c r="N128" s="8"/>
      <c r="O128" s="8"/>
      <c r="P128" s="8"/>
      <c r="Q128" s="8"/>
      <c r="R128" s="69"/>
      <c r="S128" s="71"/>
      <c r="T128" s="8"/>
      <c r="U128" s="8"/>
      <c r="V128" s="69">
        <v>1</v>
      </c>
      <c r="W128" s="154"/>
      <c r="X128" s="8"/>
      <c r="Y128" s="8"/>
      <c r="Z128" s="8"/>
      <c r="AA128" s="8"/>
      <c r="AB128" s="8"/>
      <c r="AC128" s="8"/>
      <c r="AD128" s="8"/>
      <c r="AE128" s="8"/>
      <c r="AF128" s="8"/>
      <c r="AG128" s="8">
        <v>1</v>
      </c>
      <c r="AH128" s="8"/>
      <c r="AI128" s="8"/>
      <c r="AJ128" s="8"/>
      <c r="AK128" s="72"/>
    </row>
    <row r="129" spans="1:37" x14ac:dyDescent="0.15">
      <c r="A129" s="3">
        <v>127</v>
      </c>
      <c r="B129" s="4" t="s">
        <v>95</v>
      </c>
      <c r="C129" s="5" t="s">
        <v>106</v>
      </c>
      <c r="D129" s="5" t="s">
        <v>50</v>
      </c>
      <c r="E129" s="6" t="s">
        <v>16</v>
      </c>
      <c r="F129" s="216" t="s">
        <v>14</v>
      </c>
      <c r="G129" s="7">
        <v>37</v>
      </c>
      <c r="H129" s="7">
        <v>9</v>
      </c>
      <c r="I129" s="10"/>
      <c r="J129" s="9"/>
      <c r="K129" s="8"/>
      <c r="L129" s="8"/>
      <c r="M129" s="8">
        <v>1</v>
      </c>
      <c r="N129" s="8"/>
      <c r="O129" s="8"/>
      <c r="P129" s="8"/>
      <c r="Q129" s="8"/>
      <c r="R129" s="69"/>
      <c r="S129" s="71"/>
      <c r="T129" s="8"/>
      <c r="U129" s="8"/>
      <c r="V129" s="69">
        <v>1</v>
      </c>
      <c r="W129" s="154"/>
      <c r="X129" s="8"/>
      <c r="Y129" s="8"/>
      <c r="Z129" s="8"/>
      <c r="AA129" s="8"/>
      <c r="AB129" s="8"/>
      <c r="AC129" s="8"/>
      <c r="AD129" s="8"/>
      <c r="AE129" s="8"/>
      <c r="AF129" s="8"/>
      <c r="AG129" s="8">
        <v>1</v>
      </c>
      <c r="AH129" s="8"/>
      <c r="AI129" s="8"/>
      <c r="AJ129" s="8"/>
      <c r="AK129" s="72"/>
    </row>
    <row r="130" spans="1:37" x14ac:dyDescent="0.15">
      <c r="A130" s="3">
        <v>128</v>
      </c>
      <c r="B130" s="4" t="s">
        <v>95</v>
      </c>
      <c r="C130" s="5" t="s">
        <v>105</v>
      </c>
      <c r="D130" s="5" t="s">
        <v>69</v>
      </c>
      <c r="E130" s="6" t="s">
        <v>31</v>
      </c>
      <c r="F130" s="216" t="s">
        <v>14</v>
      </c>
      <c r="G130" s="7">
        <v>35</v>
      </c>
      <c r="H130" s="7">
        <v>9</v>
      </c>
      <c r="I130" s="10"/>
      <c r="J130" s="9"/>
      <c r="K130" s="8"/>
      <c r="L130" s="8"/>
      <c r="M130" s="8">
        <v>1</v>
      </c>
      <c r="N130" s="8"/>
      <c r="O130" s="8"/>
      <c r="P130" s="8"/>
      <c r="Q130" s="8"/>
      <c r="R130" s="69"/>
      <c r="S130" s="71"/>
      <c r="T130" s="8"/>
      <c r="U130" s="8"/>
      <c r="V130" s="69">
        <v>1</v>
      </c>
      <c r="W130" s="154"/>
      <c r="X130" s="8"/>
      <c r="Y130" s="8"/>
      <c r="Z130" s="8"/>
      <c r="AA130" s="8"/>
      <c r="AB130" s="8"/>
      <c r="AC130" s="8"/>
      <c r="AD130" s="8"/>
      <c r="AE130" s="8"/>
      <c r="AF130" s="8"/>
      <c r="AG130" s="8">
        <v>1</v>
      </c>
      <c r="AH130" s="8"/>
      <c r="AI130" s="8"/>
      <c r="AJ130" s="8"/>
      <c r="AK130" s="72"/>
    </row>
    <row r="131" spans="1:37" x14ac:dyDescent="0.15">
      <c r="A131" s="3">
        <v>129</v>
      </c>
      <c r="B131" s="4" t="s">
        <v>15</v>
      </c>
      <c r="C131" s="5" t="s">
        <v>51</v>
      </c>
      <c r="D131" s="5" t="s">
        <v>26</v>
      </c>
      <c r="E131" s="6" t="s">
        <v>85</v>
      </c>
      <c r="F131" s="216" t="s">
        <v>14</v>
      </c>
      <c r="G131" s="7">
        <v>28</v>
      </c>
      <c r="H131" s="7">
        <v>9</v>
      </c>
      <c r="I131" s="10"/>
      <c r="J131" s="9"/>
      <c r="K131" s="8"/>
      <c r="L131" s="8"/>
      <c r="M131" s="8">
        <v>1</v>
      </c>
      <c r="N131" s="8"/>
      <c r="O131" s="8"/>
      <c r="P131" s="8"/>
      <c r="Q131" s="8"/>
      <c r="R131" s="69"/>
      <c r="S131" s="71"/>
      <c r="T131" s="8"/>
      <c r="U131" s="8"/>
      <c r="V131" s="69">
        <v>1</v>
      </c>
      <c r="W131" s="154"/>
      <c r="X131" s="8"/>
      <c r="Y131" s="8"/>
      <c r="Z131" s="8"/>
      <c r="AA131" s="8"/>
      <c r="AB131" s="8"/>
      <c r="AC131" s="8"/>
      <c r="AD131" s="8"/>
      <c r="AE131" s="8"/>
      <c r="AF131" s="8"/>
      <c r="AG131" s="8">
        <v>1</v>
      </c>
      <c r="AH131" s="8"/>
      <c r="AI131" s="8"/>
      <c r="AJ131" s="8"/>
      <c r="AK131" s="72"/>
    </row>
    <row r="132" spans="1:37" x14ac:dyDescent="0.15">
      <c r="A132" s="3">
        <v>130</v>
      </c>
      <c r="B132" s="4" t="s">
        <v>15</v>
      </c>
      <c r="C132" s="5" t="s">
        <v>51</v>
      </c>
      <c r="D132" s="5" t="s">
        <v>87</v>
      </c>
      <c r="E132" s="6" t="s">
        <v>101</v>
      </c>
      <c r="F132" s="216" t="s">
        <v>14</v>
      </c>
      <c r="G132" s="7">
        <v>27</v>
      </c>
      <c r="H132" s="7">
        <v>7</v>
      </c>
      <c r="I132" s="10"/>
      <c r="J132" s="9"/>
      <c r="K132" s="8"/>
      <c r="L132" s="8"/>
      <c r="M132" s="8">
        <v>1</v>
      </c>
      <c r="N132" s="8"/>
      <c r="O132" s="8"/>
      <c r="P132" s="8"/>
      <c r="Q132" s="8"/>
      <c r="R132" s="69"/>
      <c r="S132" s="71"/>
      <c r="T132" s="8"/>
      <c r="U132" s="8"/>
      <c r="V132" s="69">
        <v>1</v>
      </c>
      <c r="W132" s="154"/>
      <c r="X132" s="8"/>
      <c r="Y132" s="8"/>
      <c r="Z132" s="8"/>
      <c r="AA132" s="8"/>
      <c r="AB132" s="8"/>
      <c r="AC132" s="8"/>
      <c r="AD132" s="8"/>
      <c r="AE132" s="8"/>
      <c r="AF132" s="8"/>
      <c r="AG132" s="8">
        <v>1</v>
      </c>
      <c r="AH132" s="8"/>
      <c r="AI132" s="8"/>
      <c r="AJ132" s="8"/>
      <c r="AK132" s="72"/>
    </row>
    <row r="133" spans="1:37" x14ac:dyDescent="0.15">
      <c r="A133" s="3">
        <v>131</v>
      </c>
      <c r="B133" s="4" t="s">
        <v>15</v>
      </c>
      <c r="C133" s="5" t="s">
        <v>51</v>
      </c>
      <c r="D133" s="5" t="s">
        <v>90</v>
      </c>
      <c r="E133" s="6" t="s">
        <v>26</v>
      </c>
      <c r="F133" s="216" t="s">
        <v>14</v>
      </c>
      <c r="G133" s="7">
        <v>27</v>
      </c>
      <c r="H133" s="7">
        <v>5</v>
      </c>
      <c r="I133" s="10"/>
      <c r="J133" s="9"/>
      <c r="K133" s="8"/>
      <c r="L133" s="8"/>
      <c r="M133" s="8">
        <v>1</v>
      </c>
      <c r="N133" s="8"/>
      <c r="O133" s="8"/>
      <c r="P133" s="8"/>
      <c r="Q133" s="8"/>
      <c r="R133" s="69"/>
      <c r="S133" s="71"/>
      <c r="T133" s="8"/>
      <c r="U133" s="8"/>
      <c r="V133" s="69">
        <v>1</v>
      </c>
      <c r="W133" s="154"/>
      <c r="X133" s="8"/>
      <c r="Y133" s="8"/>
      <c r="Z133" s="8"/>
      <c r="AA133" s="8"/>
      <c r="AB133" s="8"/>
      <c r="AC133" s="8"/>
      <c r="AD133" s="8"/>
      <c r="AE133" s="8"/>
      <c r="AF133" s="8"/>
      <c r="AG133" s="8">
        <v>1</v>
      </c>
      <c r="AH133" s="8"/>
      <c r="AI133" s="8"/>
      <c r="AJ133" s="8"/>
      <c r="AK133" s="72"/>
    </row>
    <row r="134" spans="1:37" x14ac:dyDescent="0.15">
      <c r="A134" s="3">
        <v>132</v>
      </c>
      <c r="B134" s="4" t="s">
        <v>15</v>
      </c>
      <c r="C134" s="5" t="s">
        <v>51</v>
      </c>
      <c r="D134" s="5" t="s">
        <v>48</v>
      </c>
      <c r="E134" s="6" t="s">
        <v>80</v>
      </c>
      <c r="F134" s="216" t="s">
        <v>14</v>
      </c>
      <c r="G134" s="7">
        <v>22</v>
      </c>
      <c r="H134" s="7">
        <v>6</v>
      </c>
      <c r="I134" s="10"/>
      <c r="J134" s="9"/>
      <c r="K134" s="8"/>
      <c r="L134" s="8"/>
      <c r="M134" s="8">
        <v>1</v>
      </c>
      <c r="N134" s="8"/>
      <c r="O134" s="8"/>
      <c r="P134" s="8"/>
      <c r="Q134" s="8"/>
      <c r="R134" s="69"/>
      <c r="S134" s="71"/>
      <c r="T134" s="8"/>
      <c r="U134" s="8"/>
      <c r="V134" s="69">
        <v>1</v>
      </c>
      <c r="W134" s="154"/>
      <c r="X134" s="8"/>
      <c r="Y134" s="8"/>
      <c r="Z134" s="8"/>
      <c r="AA134" s="8"/>
      <c r="AB134" s="8"/>
      <c r="AC134" s="8"/>
      <c r="AD134" s="8"/>
      <c r="AE134" s="8"/>
      <c r="AF134" s="8"/>
      <c r="AG134" s="8">
        <v>1</v>
      </c>
      <c r="AH134" s="8"/>
      <c r="AI134" s="8"/>
      <c r="AJ134" s="8"/>
      <c r="AK134" s="72"/>
    </row>
    <row r="135" spans="1:37" x14ac:dyDescent="0.15">
      <c r="A135" s="3">
        <v>133</v>
      </c>
      <c r="B135" s="4" t="s">
        <v>15</v>
      </c>
      <c r="C135" s="5" t="s">
        <v>20</v>
      </c>
      <c r="D135" s="5" t="s">
        <v>77</v>
      </c>
      <c r="E135" s="6" t="s">
        <v>69</v>
      </c>
      <c r="F135" s="216" t="s">
        <v>14</v>
      </c>
      <c r="G135" s="7">
        <v>20</v>
      </c>
      <c r="H135" s="7">
        <v>7</v>
      </c>
      <c r="I135" s="10"/>
      <c r="J135" s="9"/>
      <c r="K135" s="8"/>
      <c r="L135" s="8"/>
      <c r="M135" s="8">
        <v>1</v>
      </c>
      <c r="N135" s="8"/>
      <c r="O135" s="8"/>
      <c r="P135" s="8"/>
      <c r="Q135" s="8"/>
      <c r="R135" s="69"/>
      <c r="S135" s="71"/>
      <c r="T135" s="8"/>
      <c r="U135" s="8"/>
      <c r="V135" s="69">
        <v>1</v>
      </c>
      <c r="W135" s="154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>
        <v>1</v>
      </c>
      <c r="AI135" s="8"/>
      <c r="AJ135" s="8"/>
      <c r="AK135" s="72"/>
    </row>
    <row r="136" spans="1:37" x14ac:dyDescent="0.15">
      <c r="A136" s="3">
        <v>134</v>
      </c>
      <c r="B136" s="4" t="s">
        <v>15</v>
      </c>
      <c r="C136" s="5" t="s">
        <v>20</v>
      </c>
      <c r="D136" s="5" t="s">
        <v>37</v>
      </c>
      <c r="E136" s="6" t="s">
        <v>76</v>
      </c>
      <c r="F136" s="216" t="s">
        <v>14</v>
      </c>
      <c r="G136" s="7">
        <v>15</v>
      </c>
      <c r="H136" s="7">
        <v>10</v>
      </c>
      <c r="I136" s="10"/>
      <c r="J136" s="9"/>
      <c r="K136" s="8"/>
      <c r="L136" s="8"/>
      <c r="M136" s="8">
        <v>1</v>
      </c>
      <c r="N136" s="8"/>
      <c r="O136" s="8"/>
      <c r="P136" s="8"/>
      <c r="Q136" s="8"/>
      <c r="R136" s="69"/>
      <c r="S136" s="71"/>
      <c r="T136" s="8"/>
      <c r="U136" s="8"/>
      <c r="V136" s="69">
        <v>1</v>
      </c>
      <c r="W136" s="154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>
        <v>1</v>
      </c>
      <c r="AI136" s="8"/>
      <c r="AJ136" s="8"/>
      <c r="AK136" s="72"/>
    </row>
    <row r="137" spans="1:37" x14ac:dyDescent="0.15">
      <c r="A137" s="3">
        <v>135</v>
      </c>
      <c r="B137" s="4" t="s">
        <v>15</v>
      </c>
      <c r="C137" s="5" t="s">
        <v>24</v>
      </c>
      <c r="D137" s="5" t="s">
        <v>92</v>
      </c>
      <c r="E137" s="6" t="s">
        <v>38</v>
      </c>
      <c r="F137" s="216" t="s">
        <v>14</v>
      </c>
      <c r="G137" s="7">
        <v>13</v>
      </c>
      <c r="H137" s="7">
        <v>9</v>
      </c>
      <c r="I137" s="10"/>
      <c r="J137" s="9"/>
      <c r="K137" s="8"/>
      <c r="L137" s="8"/>
      <c r="M137" s="8">
        <v>1</v>
      </c>
      <c r="N137" s="8"/>
      <c r="O137" s="8"/>
      <c r="P137" s="8"/>
      <c r="Q137" s="8"/>
      <c r="R137" s="69"/>
      <c r="S137" s="71"/>
      <c r="T137" s="8"/>
      <c r="U137" s="8"/>
      <c r="V137" s="69">
        <v>1</v>
      </c>
      <c r="W137" s="154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>
        <v>1</v>
      </c>
      <c r="AI137" s="8"/>
      <c r="AJ137" s="8"/>
      <c r="AK137" s="72"/>
    </row>
    <row r="138" spans="1:37" x14ac:dyDescent="0.15">
      <c r="A138" s="3">
        <v>136</v>
      </c>
      <c r="B138" s="4" t="s">
        <v>15</v>
      </c>
      <c r="C138" s="5" t="s">
        <v>24</v>
      </c>
      <c r="D138" s="5" t="s">
        <v>18</v>
      </c>
      <c r="E138" s="6" t="s">
        <v>53</v>
      </c>
      <c r="F138" s="216" t="s">
        <v>14</v>
      </c>
      <c r="G138" s="7">
        <v>8</v>
      </c>
      <c r="H138" s="7">
        <v>10</v>
      </c>
      <c r="I138" s="10"/>
      <c r="J138" s="9"/>
      <c r="K138" s="8"/>
      <c r="L138" s="8"/>
      <c r="M138" s="8">
        <v>1</v>
      </c>
      <c r="N138" s="8"/>
      <c r="O138" s="8"/>
      <c r="P138" s="8"/>
      <c r="Q138" s="8"/>
      <c r="R138" s="69"/>
      <c r="S138" s="71"/>
      <c r="T138" s="8"/>
      <c r="U138" s="8"/>
      <c r="V138" s="69">
        <v>1</v>
      </c>
      <c r="W138" s="154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>
        <v>1</v>
      </c>
      <c r="AI138" s="8"/>
      <c r="AJ138" s="8"/>
      <c r="AK138" s="72"/>
    </row>
    <row r="139" spans="1:37" x14ac:dyDescent="0.15">
      <c r="A139" s="3">
        <v>137</v>
      </c>
      <c r="B139" s="4" t="s">
        <v>15</v>
      </c>
      <c r="C139" s="5" t="s">
        <v>24</v>
      </c>
      <c r="D139" s="5" t="s">
        <v>90</v>
      </c>
      <c r="E139" s="6" t="s">
        <v>70</v>
      </c>
      <c r="F139" s="216" t="s">
        <v>14</v>
      </c>
      <c r="G139" s="7">
        <v>6</v>
      </c>
      <c r="H139" s="7">
        <v>10</v>
      </c>
      <c r="I139" s="10"/>
      <c r="J139" s="9"/>
      <c r="K139" s="8"/>
      <c r="L139" s="8"/>
      <c r="M139" s="8">
        <v>1</v>
      </c>
      <c r="N139" s="8"/>
      <c r="O139" s="8"/>
      <c r="P139" s="8"/>
      <c r="Q139" s="8"/>
      <c r="R139" s="69"/>
      <c r="S139" s="71"/>
      <c r="T139" s="8"/>
      <c r="U139" s="8"/>
      <c r="V139" s="69">
        <v>1</v>
      </c>
      <c r="W139" s="154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>
        <v>1</v>
      </c>
      <c r="AI139" s="8"/>
      <c r="AJ139" s="8"/>
      <c r="AK139" s="72"/>
    </row>
    <row r="140" spans="1:37" x14ac:dyDescent="0.15">
      <c r="A140" s="3">
        <v>138</v>
      </c>
      <c r="B140" s="4" t="s">
        <v>15</v>
      </c>
      <c r="C140" s="5" t="s">
        <v>16</v>
      </c>
      <c r="D140" s="5" t="s">
        <v>82</v>
      </c>
      <c r="E140" s="6" t="s">
        <v>79</v>
      </c>
      <c r="F140" s="216" t="s">
        <v>14</v>
      </c>
      <c r="G140" s="7">
        <v>7</v>
      </c>
      <c r="H140" s="7">
        <v>2</v>
      </c>
      <c r="I140" s="10"/>
      <c r="J140" s="9"/>
      <c r="K140" s="8"/>
      <c r="L140" s="8"/>
      <c r="M140" s="8">
        <v>1</v>
      </c>
      <c r="N140" s="8"/>
      <c r="O140" s="8"/>
      <c r="P140" s="8"/>
      <c r="Q140" s="8"/>
      <c r="R140" s="69"/>
      <c r="S140" s="71"/>
      <c r="T140" s="8"/>
      <c r="U140" s="8"/>
      <c r="V140" s="69">
        <v>1</v>
      </c>
      <c r="W140" s="154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>
        <v>1</v>
      </c>
      <c r="AI140" s="8"/>
      <c r="AJ140" s="8"/>
      <c r="AK140" s="72"/>
    </row>
    <row r="141" spans="1:37" x14ac:dyDescent="0.15">
      <c r="A141" s="3">
        <v>139</v>
      </c>
      <c r="B141" s="4" t="s">
        <v>15</v>
      </c>
      <c r="C141" s="5" t="s">
        <v>16</v>
      </c>
      <c r="D141" s="5" t="s">
        <v>62</v>
      </c>
      <c r="E141" s="6" t="s">
        <v>122</v>
      </c>
      <c r="F141" s="216" t="s">
        <v>14</v>
      </c>
      <c r="G141" s="7">
        <v>7</v>
      </c>
      <c r="H141" s="7">
        <v>4</v>
      </c>
      <c r="I141" s="8"/>
      <c r="J141" s="9"/>
      <c r="K141" s="8"/>
      <c r="L141" s="8">
        <v>1</v>
      </c>
      <c r="M141" s="8"/>
      <c r="N141" s="8"/>
      <c r="O141" s="8"/>
      <c r="P141" s="8"/>
      <c r="Q141" s="8"/>
      <c r="R141" s="69"/>
      <c r="S141" s="71"/>
      <c r="T141" s="8"/>
      <c r="U141" s="8"/>
      <c r="V141" s="69">
        <v>1</v>
      </c>
      <c r="W141" s="154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>
        <v>1</v>
      </c>
      <c r="AI141" s="8"/>
      <c r="AJ141" s="8"/>
      <c r="AK141" s="72"/>
    </row>
    <row r="142" spans="1:37" x14ac:dyDescent="0.15">
      <c r="A142" s="3">
        <v>140</v>
      </c>
      <c r="B142" s="4" t="s">
        <v>15</v>
      </c>
      <c r="C142" s="5" t="s">
        <v>16</v>
      </c>
      <c r="D142" s="5" t="s">
        <v>19</v>
      </c>
      <c r="E142" s="6" t="s">
        <v>106</v>
      </c>
      <c r="F142" s="216" t="s">
        <v>14</v>
      </c>
      <c r="G142" s="7">
        <v>7</v>
      </c>
      <c r="H142" s="7">
        <v>7</v>
      </c>
      <c r="I142" s="8"/>
      <c r="J142" s="9"/>
      <c r="K142" s="8"/>
      <c r="L142" s="8">
        <v>1</v>
      </c>
      <c r="M142" s="8"/>
      <c r="N142" s="8"/>
      <c r="O142" s="8"/>
      <c r="P142" s="8"/>
      <c r="Q142" s="8"/>
      <c r="R142" s="69"/>
      <c r="S142" s="71"/>
      <c r="T142" s="8"/>
      <c r="U142" s="8"/>
      <c r="V142" s="69">
        <v>1</v>
      </c>
      <c r="W142" s="154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>
        <v>1</v>
      </c>
      <c r="AI142" s="8"/>
      <c r="AJ142" s="8"/>
      <c r="AK142" s="72"/>
    </row>
    <row r="143" spans="1:37" x14ac:dyDescent="0.15">
      <c r="A143" s="3">
        <v>141</v>
      </c>
      <c r="B143" s="4" t="s">
        <v>15</v>
      </c>
      <c r="C143" s="5" t="s">
        <v>15</v>
      </c>
      <c r="D143" s="5" t="s">
        <v>91</v>
      </c>
      <c r="E143" s="6" t="s">
        <v>21</v>
      </c>
      <c r="F143" s="216" t="s">
        <v>14</v>
      </c>
      <c r="G143" s="7">
        <v>14</v>
      </c>
      <c r="H143" s="7">
        <v>4</v>
      </c>
      <c r="I143" s="10"/>
      <c r="J143" s="9"/>
      <c r="K143" s="8"/>
      <c r="L143" s="8"/>
      <c r="M143" s="8">
        <v>1</v>
      </c>
      <c r="N143" s="8"/>
      <c r="O143" s="8"/>
      <c r="P143" s="8"/>
      <c r="Q143" s="8"/>
      <c r="R143" s="69"/>
      <c r="S143" s="71"/>
      <c r="T143" s="8"/>
      <c r="U143" s="8"/>
      <c r="V143" s="69">
        <v>1</v>
      </c>
      <c r="W143" s="154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>
        <v>1</v>
      </c>
      <c r="AI143" s="8"/>
      <c r="AJ143" s="8"/>
      <c r="AK143" s="72"/>
    </row>
    <row r="144" spans="1:37" x14ac:dyDescent="0.15">
      <c r="A144" s="3">
        <v>142</v>
      </c>
      <c r="B144" s="4" t="s">
        <v>15</v>
      </c>
      <c r="C144" s="5" t="s">
        <v>15</v>
      </c>
      <c r="D144" s="5" t="s">
        <v>57</v>
      </c>
      <c r="E144" s="6" t="s">
        <v>110</v>
      </c>
      <c r="F144" s="216" t="s">
        <v>14</v>
      </c>
      <c r="G144" s="7">
        <v>14</v>
      </c>
      <c r="H144" s="7">
        <v>6</v>
      </c>
      <c r="I144" s="10"/>
      <c r="J144" s="9"/>
      <c r="K144" s="8"/>
      <c r="L144" s="8"/>
      <c r="M144" s="8">
        <v>1</v>
      </c>
      <c r="N144" s="8"/>
      <c r="O144" s="8"/>
      <c r="P144" s="8"/>
      <c r="Q144" s="8"/>
      <c r="R144" s="69"/>
      <c r="S144" s="71"/>
      <c r="T144" s="8"/>
      <c r="U144" s="8"/>
      <c r="V144" s="69">
        <v>1</v>
      </c>
      <c r="W144" s="154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>
        <v>1</v>
      </c>
      <c r="AI144" s="8"/>
      <c r="AJ144" s="8"/>
      <c r="AK144" s="72"/>
    </row>
    <row r="145" spans="1:37" x14ac:dyDescent="0.15">
      <c r="A145" s="3">
        <v>143</v>
      </c>
      <c r="B145" s="4" t="s">
        <v>15</v>
      </c>
      <c r="C145" s="5" t="s">
        <v>96</v>
      </c>
      <c r="D145" s="5" t="s">
        <v>109</v>
      </c>
      <c r="E145" s="6" t="s">
        <v>51</v>
      </c>
      <c r="F145" s="216" t="s">
        <v>14</v>
      </c>
      <c r="G145" s="7">
        <v>14</v>
      </c>
      <c r="H145" s="7">
        <v>9</v>
      </c>
      <c r="I145" s="8"/>
      <c r="J145" s="9"/>
      <c r="K145" s="8"/>
      <c r="L145" s="8">
        <v>1</v>
      </c>
      <c r="M145" s="8"/>
      <c r="N145" s="8"/>
      <c r="O145" s="8"/>
      <c r="P145" s="8"/>
      <c r="Q145" s="8"/>
      <c r="R145" s="69"/>
      <c r="S145" s="71"/>
      <c r="T145" s="8"/>
      <c r="U145" s="8"/>
      <c r="V145" s="69">
        <v>1</v>
      </c>
      <c r="W145" s="154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>
        <v>1</v>
      </c>
      <c r="AI145" s="8"/>
      <c r="AJ145" s="8"/>
      <c r="AK145" s="72"/>
    </row>
    <row r="146" spans="1:37" x14ac:dyDescent="0.15">
      <c r="A146" s="3">
        <v>144</v>
      </c>
      <c r="B146" s="4" t="s">
        <v>15</v>
      </c>
      <c r="C146" s="5" t="s">
        <v>80</v>
      </c>
      <c r="D146" s="5" t="s">
        <v>49</v>
      </c>
      <c r="E146" s="6" t="s">
        <v>34</v>
      </c>
      <c r="F146" s="216" t="s">
        <v>14</v>
      </c>
      <c r="G146" s="7">
        <v>21</v>
      </c>
      <c r="H146" s="7">
        <v>2</v>
      </c>
      <c r="I146" s="10"/>
      <c r="J146" s="9"/>
      <c r="K146" s="8"/>
      <c r="L146" s="8"/>
      <c r="M146" s="8">
        <v>1</v>
      </c>
      <c r="N146" s="8"/>
      <c r="O146" s="8"/>
      <c r="P146" s="8"/>
      <c r="Q146" s="8"/>
      <c r="R146" s="69"/>
      <c r="S146" s="71"/>
      <c r="T146" s="8"/>
      <c r="U146" s="8"/>
      <c r="V146" s="69">
        <v>1</v>
      </c>
      <c r="W146" s="154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>
        <v>1</v>
      </c>
      <c r="AI146" s="8"/>
      <c r="AJ146" s="8"/>
      <c r="AK146" s="72"/>
    </row>
    <row r="147" spans="1:37" x14ac:dyDescent="0.15">
      <c r="A147" s="3">
        <v>145</v>
      </c>
      <c r="B147" s="4" t="s">
        <v>15</v>
      </c>
      <c r="C147" s="5" t="s">
        <v>80</v>
      </c>
      <c r="D147" s="5" t="s">
        <v>36</v>
      </c>
      <c r="E147" s="6" t="s">
        <v>97</v>
      </c>
      <c r="F147" s="216" t="s">
        <v>14</v>
      </c>
      <c r="G147" s="7">
        <v>21</v>
      </c>
      <c r="H147" s="7">
        <v>4</v>
      </c>
      <c r="I147" s="10"/>
      <c r="J147" s="9"/>
      <c r="K147" s="8"/>
      <c r="L147" s="8"/>
      <c r="M147" s="8">
        <v>1</v>
      </c>
      <c r="N147" s="8"/>
      <c r="O147" s="8"/>
      <c r="P147" s="8"/>
      <c r="Q147" s="8"/>
      <c r="R147" s="69"/>
      <c r="S147" s="71"/>
      <c r="T147" s="8"/>
      <c r="U147" s="8"/>
      <c r="V147" s="69">
        <v>1</v>
      </c>
      <c r="W147" s="154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>
        <v>1</v>
      </c>
      <c r="AJ147" s="8"/>
      <c r="AK147" s="72"/>
    </row>
    <row r="148" spans="1:37" x14ac:dyDescent="0.15">
      <c r="A148" s="3">
        <v>146</v>
      </c>
      <c r="B148" s="4" t="s">
        <v>15</v>
      </c>
      <c r="C148" s="5" t="s">
        <v>80</v>
      </c>
      <c r="D148" s="5" t="s">
        <v>123</v>
      </c>
      <c r="E148" s="6" t="s">
        <v>124</v>
      </c>
      <c r="F148" s="216" t="s">
        <v>14</v>
      </c>
      <c r="G148" s="7">
        <v>21</v>
      </c>
      <c r="H148" s="7">
        <v>7</v>
      </c>
      <c r="I148" s="10"/>
      <c r="J148" s="9"/>
      <c r="K148" s="8"/>
      <c r="L148" s="8"/>
      <c r="M148" s="8">
        <v>1</v>
      </c>
      <c r="N148" s="8"/>
      <c r="O148" s="8"/>
      <c r="P148" s="8"/>
      <c r="Q148" s="8"/>
      <c r="R148" s="69"/>
      <c r="S148" s="71"/>
      <c r="T148" s="8"/>
      <c r="U148" s="8"/>
      <c r="V148" s="69">
        <v>1</v>
      </c>
      <c r="W148" s="154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>
        <v>1</v>
      </c>
      <c r="AJ148" s="8"/>
      <c r="AK148" s="72"/>
    </row>
    <row r="149" spans="1:37" x14ac:dyDescent="0.15">
      <c r="A149" s="3">
        <v>147</v>
      </c>
      <c r="B149" s="4" t="s">
        <v>95</v>
      </c>
      <c r="C149" s="5" t="s">
        <v>96</v>
      </c>
      <c r="D149" s="5" t="s">
        <v>125</v>
      </c>
      <c r="E149" s="6" t="s">
        <v>99</v>
      </c>
      <c r="F149" s="216" t="s">
        <v>14</v>
      </c>
      <c r="G149" s="7">
        <v>21</v>
      </c>
      <c r="H149" s="7">
        <v>9</v>
      </c>
      <c r="I149" s="10"/>
      <c r="J149" s="9"/>
      <c r="K149" s="8"/>
      <c r="L149" s="8"/>
      <c r="M149" s="8">
        <v>1</v>
      </c>
      <c r="N149" s="8"/>
      <c r="O149" s="8"/>
      <c r="P149" s="8"/>
      <c r="Q149" s="8"/>
      <c r="R149" s="69"/>
      <c r="S149" s="71"/>
      <c r="T149" s="8"/>
      <c r="U149" s="8"/>
      <c r="V149" s="69">
        <v>1</v>
      </c>
      <c r="W149" s="154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>
        <v>1</v>
      </c>
      <c r="AJ149" s="8"/>
      <c r="AK149" s="72"/>
    </row>
    <row r="150" spans="1:37" x14ac:dyDescent="0.15">
      <c r="A150" s="3">
        <v>148</v>
      </c>
      <c r="B150" s="4" t="s">
        <v>95</v>
      </c>
      <c r="C150" s="5" t="s">
        <v>96</v>
      </c>
      <c r="D150" s="5" t="s">
        <v>16</v>
      </c>
      <c r="E150" s="6" t="s">
        <v>60</v>
      </c>
      <c r="F150" s="216" t="s">
        <v>14</v>
      </c>
      <c r="G150" s="7">
        <v>36</v>
      </c>
      <c r="H150" s="7">
        <v>3</v>
      </c>
      <c r="I150" s="10"/>
      <c r="J150" s="9"/>
      <c r="K150" s="8"/>
      <c r="L150" s="8"/>
      <c r="M150" s="8">
        <v>1</v>
      </c>
      <c r="N150" s="8"/>
      <c r="O150" s="8"/>
      <c r="P150" s="8"/>
      <c r="Q150" s="8"/>
      <c r="R150" s="69"/>
      <c r="S150" s="71"/>
      <c r="T150" s="8"/>
      <c r="U150" s="8"/>
      <c r="V150" s="69">
        <v>1</v>
      </c>
      <c r="W150" s="154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>
        <v>1</v>
      </c>
      <c r="AJ150" s="8"/>
      <c r="AK150" s="72"/>
    </row>
    <row r="151" spans="1:37" x14ac:dyDescent="0.15">
      <c r="A151" s="3">
        <v>149</v>
      </c>
      <c r="B151" s="4" t="s">
        <v>95</v>
      </c>
      <c r="C151" s="5" t="s">
        <v>75</v>
      </c>
      <c r="D151" s="5" t="s">
        <v>103</v>
      </c>
      <c r="E151" s="6" t="s">
        <v>58</v>
      </c>
      <c r="F151" s="216" t="s">
        <v>14</v>
      </c>
      <c r="G151" s="7">
        <v>36</v>
      </c>
      <c r="H151" s="7">
        <v>5</v>
      </c>
      <c r="I151" s="10"/>
      <c r="J151" s="9"/>
      <c r="K151" s="8"/>
      <c r="L151" s="8"/>
      <c r="M151" s="8">
        <v>1</v>
      </c>
      <c r="N151" s="8"/>
      <c r="O151" s="8"/>
      <c r="P151" s="8"/>
      <c r="Q151" s="8"/>
      <c r="R151" s="69"/>
      <c r="S151" s="71"/>
      <c r="T151" s="8"/>
      <c r="U151" s="8"/>
      <c r="V151" s="69">
        <v>1</v>
      </c>
      <c r="W151" s="154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>
        <v>1</v>
      </c>
      <c r="AJ151" s="8"/>
      <c r="AK151" s="72"/>
    </row>
    <row r="152" spans="1:37" x14ac:dyDescent="0.15">
      <c r="A152" s="3">
        <v>150</v>
      </c>
      <c r="B152" s="4" t="s">
        <v>95</v>
      </c>
      <c r="C152" s="5" t="s">
        <v>75</v>
      </c>
      <c r="D152" s="5" t="s">
        <v>21</v>
      </c>
      <c r="E152" s="6" t="s">
        <v>121</v>
      </c>
      <c r="F152" s="216" t="s">
        <v>14</v>
      </c>
      <c r="G152" s="7">
        <v>36</v>
      </c>
      <c r="H152" s="7">
        <v>7</v>
      </c>
      <c r="I152" s="10"/>
      <c r="J152" s="9"/>
      <c r="K152" s="8"/>
      <c r="L152" s="8"/>
      <c r="M152" s="8">
        <v>1</v>
      </c>
      <c r="N152" s="8"/>
      <c r="O152" s="8"/>
      <c r="P152" s="8"/>
      <c r="Q152" s="8"/>
      <c r="R152" s="69"/>
      <c r="S152" s="71"/>
      <c r="T152" s="8"/>
      <c r="U152" s="8"/>
      <c r="V152" s="69">
        <v>1</v>
      </c>
      <c r="W152" s="154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>
        <v>1</v>
      </c>
      <c r="AJ152" s="8"/>
      <c r="AK152" s="72"/>
    </row>
    <row r="153" spans="1:37" x14ac:dyDescent="0.15">
      <c r="A153" s="3">
        <v>151</v>
      </c>
      <c r="B153" s="4" t="s">
        <v>95</v>
      </c>
      <c r="C153" s="5" t="s">
        <v>75</v>
      </c>
      <c r="D153" s="5" t="s">
        <v>125</v>
      </c>
      <c r="E153" s="6" t="s">
        <v>126</v>
      </c>
      <c r="F153" s="216" t="s">
        <v>14</v>
      </c>
      <c r="G153" s="7">
        <v>41</v>
      </c>
      <c r="H153" s="7">
        <v>2</v>
      </c>
      <c r="I153" s="8"/>
      <c r="J153" s="9"/>
      <c r="K153" s="8"/>
      <c r="L153" s="8">
        <v>1</v>
      </c>
      <c r="M153" s="8"/>
      <c r="N153" s="8"/>
      <c r="O153" s="8"/>
      <c r="P153" s="8"/>
      <c r="Q153" s="8"/>
      <c r="R153" s="69"/>
      <c r="S153" s="71"/>
      <c r="T153" s="8"/>
      <c r="U153" s="8"/>
      <c r="V153" s="69">
        <v>1</v>
      </c>
      <c r="W153" s="154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>
        <v>1</v>
      </c>
      <c r="AJ153" s="8"/>
      <c r="AK153" s="72"/>
    </row>
    <row r="154" spans="1:37" x14ac:dyDescent="0.15">
      <c r="A154" s="3">
        <v>152</v>
      </c>
      <c r="B154" s="4" t="s">
        <v>95</v>
      </c>
      <c r="C154" s="5" t="s">
        <v>75</v>
      </c>
      <c r="D154" s="5" t="s">
        <v>123</v>
      </c>
      <c r="E154" s="6" t="s">
        <v>124</v>
      </c>
      <c r="F154" s="216" t="s">
        <v>14</v>
      </c>
      <c r="G154" s="7">
        <v>41</v>
      </c>
      <c r="H154" s="7">
        <v>4</v>
      </c>
      <c r="I154" s="8"/>
      <c r="J154" s="9"/>
      <c r="K154" s="8"/>
      <c r="L154" s="8">
        <v>1</v>
      </c>
      <c r="M154" s="8"/>
      <c r="N154" s="8"/>
      <c r="O154" s="8"/>
      <c r="P154" s="8"/>
      <c r="Q154" s="8"/>
      <c r="R154" s="69"/>
      <c r="S154" s="71"/>
      <c r="T154" s="8"/>
      <c r="U154" s="8"/>
      <c r="V154" s="69">
        <v>1</v>
      </c>
      <c r="W154" s="154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>
        <v>1</v>
      </c>
      <c r="AJ154" s="8"/>
      <c r="AK154" s="72"/>
    </row>
    <row r="155" spans="1:37" x14ac:dyDescent="0.15">
      <c r="A155" s="3">
        <v>153</v>
      </c>
      <c r="B155" s="4" t="s">
        <v>15</v>
      </c>
      <c r="C155" s="5" t="s">
        <v>100</v>
      </c>
      <c r="D155" s="5" t="s">
        <v>123</v>
      </c>
      <c r="E155" s="6" t="s">
        <v>47</v>
      </c>
      <c r="F155" s="217" t="s">
        <v>42</v>
      </c>
      <c r="G155" s="7">
        <v>33</v>
      </c>
      <c r="H155" s="7"/>
      <c r="I155" s="8"/>
      <c r="J155" s="9"/>
      <c r="K155" s="8">
        <v>1</v>
      </c>
      <c r="L155" s="8"/>
      <c r="M155" s="8"/>
      <c r="N155" s="8"/>
      <c r="O155" s="8"/>
      <c r="P155" s="8"/>
      <c r="Q155" s="8"/>
      <c r="R155" s="69"/>
      <c r="S155" s="71"/>
      <c r="T155" s="8"/>
      <c r="U155" s="8"/>
      <c r="V155" s="69">
        <v>1</v>
      </c>
      <c r="W155" s="154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>
        <v>1</v>
      </c>
      <c r="AJ155" s="8"/>
      <c r="AK155" s="72"/>
    </row>
    <row r="156" spans="1:37" x14ac:dyDescent="0.15">
      <c r="A156" s="3">
        <v>154</v>
      </c>
      <c r="B156" s="4" t="s">
        <v>112</v>
      </c>
      <c r="C156" s="5" t="s">
        <v>127</v>
      </c>
      <c r="D156" s="5" t="s">
        <v>128</v>
      </c>
      <c r="E156" s="6" t="s">
        <v>129</v>
      </c>
      <c r="F156" s="217" t="s">
        <v>42</v>
      </c>
      <c r="G156" s="7">
        <v>33</v>
      </c>
      <c r="H156" s="7"/>
      <c r="I156" s="8"/>
      <c r="J156" s="9"/>
      <c r="K156" s="8">
        <v>1</v>
      </c>
      <c r="L156" s="8"/>
      <c r="M156" s="8"/>
      <c r="N156" s="8"/>
      <c r="O156" s="8"/>
      <c r="P156" s="8"/>
      <c r="Q156" s="8"/>
      <c r="R156" s="69"/>
      <c r="S156" s="71"/>
      <c r="T156" s="8"/>
      <c r="U156" s="8"/>
      <c r="V156" s="69">
        <v>1</v>
      </c>
      <c r="W156" s="154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>
        <v>1</v>
      </c>
      <c r="AJ156" s="8"/>
      <c r="AK156" s="72"/>
    </row>
    <row r="157" spans="1:37" x14ac:dyDescent="0.15">
      <c r="A157" s="3">
        <v>155</v>
      </c>
      <c r="B157" s="4" t="s">
        <v>112</v>
      </c>
      <c r="C157" s="5" t="s">
        <v>127</v>
      </c>
      <c r="D157" s="5" t="s">
        <v>130</v>
      </c>
      <c r="E157" s="6" t="s">
        <v>131</v>
      </c>
      <c r="F157" s="217" t="s">
        <v>42</v>
      </c>
      <c r="G157" s="7">
        <v>33</v>
      </c>
      <c r="H157" s="7"/>
      <c r="I157" s="10"/>
      <c r="J157" s="9"/>
      <c r="K157" s="8"/>
      <c r="L157" s="8"/>
      <c r="M157" s="8">
        <v>1</v>
      </c>
      <c r="N157" s="8"/>
      <c r="O157" s="8"/>
      <c r="P157" s="8"/>
      <c r="Q157" s="8"/>
      <c r="R157" s="69"/>
      <c r="S157" s="71"/>
      <c r="T157" s="8"/>
      <c r="U157" s="8"/>
      <c r="V157" s="69">
        <v>1</v>
      </c>
      <c r="W157" s="154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>
        <v>1</v>
      </c>
      <c r="AJ157" s="8"/>
      <c r="AK157" s="72"/>
    </row>
    <row r="158" spans="1:37" x14ac:dyDescent="0.15">
      <c r="A158" s="3">
        <v>156</v>
      </c>
      <c r="B158" s="4" t="s">
        <v>112</v>
      </c>
      <c r="C158" s="59" t="s">
        <v>121</v>
      </c>
      <c r="D158" s="59" t="s">
        <v>164</v>
      </c>
      <c r="E158" s="65" t="s">
        <v>163</v>
      </c>
      <c r="F158" s="216" t="s">
        <v>14</v>
      </c>
      <c r="G158" s="7">
        <v>32</v>
      </c>
      <c r="H158" s="7">
        <v>8</v>
      </c>
      <c r="I158" s="66"/>
      <c r="J158" s="67"/>
      <c r="K158" s="66"/>
      <c r="L158" s="8"/>
      <c r="M158" s="66"/>
      <c r="N158" s="8">
        <v>1</v>
      </c>
      <c r="O158" s="8"/>
      <c r="P158" s="63"/>
      <c r="Q158" s="66"/>
      <c r="R158" s="152"/>
      <c r="S158" s="71"/>
      <c r="T158" s="8"/>
      <c r="U158" s="8"/>
      <c r="V158" s="69">
        <v>1</v>
      </c>
      <c r="W158" s="154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>
        <v>1</v>
      </c>
      <c r="AJ158" s="8"/>
      <c r="AK158" s="72"/>
    </row>
    <row r="159" spans="1:37" x14ac:dyDescent="0.15">
      <c r="A159" s="3">
        <v>157</v>
      </c>
      <c r="B159" s="4" t="s">
        <v>112</v>
      </c>
      <c r="C159" s="61" t="s">
        <v>155</v>
      </c>
      <c r="D159" s="61" t="s">
        <v>165</v>
      </c>
      <c r="E159" s="62" t="s">
        <v>177</v>
      </c>
      <c r="F159" s="216" t="s">
        <v>14</v>
      </c>
      <c r="G159" s="7">
        <v>30</v>
      </c>
      <c r="H159" s="7">
        <v>10</v>
      </c>
      <c r="I159" s="63"/>
      <c r="J159" s="64"/>
      <c r="K159" s="63"/>
      <c r="L159" s="8"/>
      <c r="M159" s="63"/>
      <c r="N159" s="8">
        <v>1</v>
      </c>
      <c r="O159" s="8"/>
      <c r="P159" s="63"/>
      <c r="Q159" s="63"/>
      <c r="R159" s="153"/>
      <c r="S159" s="71"/>
      <c r="T159" s="8"/>
      <c r="U159" s="8"/>
      <c r="V159" s="69">
        <v>1</v>
      </c>
      <c r="W159" s="154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>
        <v>1</v>
      </c>
      <c r="AK159" s="72"/>
    </row>
    <row r="160" spans="1:37" x14ac:dyDescent="0.15">
      <c r="A160" s="3">
        <v>158</v>
      </c>
      <c r="B160" s="4" t="s">
        <v>112</v>
      </c>
      <c r="C160" s="61" t="s">
        <v>156</v>
      </c>
      <c r="D160" s="61" t="s">
        <v>166</v>
      </c>
      <c r="E160" s="62" t="s">
        <v>178</v>
      </c>
      <c r="F160" s="216" t="s">
        <v>14</v>
      </c>
      <c r="G160" s="7">
        <v>18</v>
      </c>
      <c r="H160" s="7">
        <v>11</v>
      </c>
      <c r="I160" s="63"/>
      <c r="J160" s="64"/>
      <c r="K160" s="63"/>
      <c r="L160" s="8"/>
      <c r="M160" s="63"/>
      <c r="N160" s="8">
        <v>1</v>
      </c>
      <c r="O160" s="8"/>
      <c r="P160" s="63"/>
      <c r="Q160" s="63"/>
      <c r="R160" s="153"/>
      <c r="S160" s="71"/>
      <c r="T160" s="8"/>
      <c r="U160" s="8"/>
      <c r="V160" s="69">
        <v>1</v>
      </c>
      <c r="W160" s="154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>
        <v>1</v>
      </c>
      <c r="AK160" s="72"/>
    </row>
    <row r="161" spans="1:37" x14ac:dyDescent="0.15">
      <c r="A161" s="3">
        <v>159</v>
      </c>
      <c r="B161" s="4"/>
      <c r="C161" s="61" t="s">
        <v>190</v>
      </c>
      <c r="D161" s="61"/>
      <c r="E161" s="62"/>
      <c r="F161" s="216" t="s">
        <v>14</v>
      </c>
      <c r="G161" s="7">
        <v>36</v>
      </c>
      <c r="H161" s="7">
        <v>1</v>
      </c>
      <c r="I161" s="63"/>
      <c r="J161" s="64"/>
      <c r="K161" s="63"/>
      <c r="L161" s="8"/>
      <c r="M161" s="63"/>
      <c r="N161" s="8"/>
      <c r="O161" s="8">
        <v>1</v>
      </c>
      <c r="P161" s="63"/>
      <c r="Q161" s="63"/>
      <c r="R161" s="153"/>
      <c r="S161" s="71"/>
      <c r="T161" s="8"/>
      <c r="U161" s="8"/>
      <c r="V161" s="69">
        <v>1</v>
      </c>
      <c r="W161" s="154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>
        <v>1</v>
      </c>
      <c r="AK161" s="72"/>
    </row>
    <row r="162" spans="1:37" x14ac:dyDescent="0.15">
      <c r="A162" s="3">
        <v>160</v>
      </c>
      <c r="B162" s="4"/>
      <c r="C162" s="61" t="s">
        <v>190</v>
      </c>
      <c r="D162" s="61"/>
      <c r="E162" s="62"/>
      <c r="F162" s="216" t="s">
        <v>14</v>
      </c>
      <c r="G162" s="7">
        <v>36</v>
      </c>
      <c r="H162" s="7">
        <v>8</v>
      </c>
      <c r="I162" s="63"/>
      <c r="J162" s="64"/>
      <c r="K162" s="63"/>
      <c r="L162" s="8"/>
      <c r="M162" s="63"/>
      <c r="N162" s="8"/>
      <c r="O162" s="8">
        <v>1</v>
      </c>
      <c r="P162" s="63"/>
      <c r="Q162" s="63"/>
      <c r="R162" s="153"/>
      <c r="S162" s="71"/>
      <c r="T162" s="8"/>
      <c r="U162" s="8"/>
      <c r="V162" s="69">
        <v>1</v>
      </c>
      <c r="W162" s="154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>
        <v>1</v>
      </c>
      <c r="AK162" s="72"/>
    </row>
    <row r="163" spans="1:37" x14ac:dyDescent="0.15">
      <c r="A163" s="3">
        <v>161</v>
      </c>
      <c r="B163" s="4" t="s">
        <v>112</v>
      </c>
      <c r="C163" s="61" t="s">
        <v>157</v>
      </c>
      <c r="D163" s="61" t="s">
        <v>155</v>
      </c>
      <c r="E163" s="62" t="s">
        <v>179</v>
      </c>
      <c r="F163" s="216" t="s">
        <v>14</v>
      </c>
      <c r="G163" s="39">
        <v>13</v>
      </c>
      <c r="H163" s="39">
        <v>16</v>
      </c>
      <c r="I163" s="63"/>
      <c r="J163" s="64"/>
      <c r="K163" s="63"/>
      <c r="L163" s="8"/>
      <c r="M163" s="63"/>
      <c r="N163" s="63"/>
      <c r="O163" s="63"/>
      <c r="P163" s="63">
        <v>1</v>
      </c>
      <c r="Q163" s="63"/>
      <c r="R163" s="153"/>
      <c r="S163" s="71"/>
      <c r="T163" s="8"/>
      <c r="U163" s="8"/>
      <c r="V163" s="69">
        <v>1</v>
      </c>
      <c r="W163" s="154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>
        <v>1</v>
      </c>
      <c r="AK163" s="72"/>
    </row>
    <row r="164" spans="1:37" x14ac:dyDescent="0.15">
      <c r="A164" s="3">
        <v>162</v>
      </c>
      <c r="B164" s="4" t="s">
        <v>112</v>
      </c>
      <c r="C164" s="61" t="s">
        <v>157</v>
      </c>
      <c r="D164" s="61" t="s">
        <v>167</v>
      </c>
      <c r="E164" s="62" t="s">
        <v>180</v>
      </c>
      <c r="F164" s="216" t="s">
        <v>14</v>
      </c>
      <c r="G164" s="39">
        <v>13</v>
      </c>
      <c r="H164" s="39">
        <v>13</v>
      </c>
      <c r="I164" s="63"/>
      <c r="J164" s="64"/>
      <c r="K164" s="63"/>
      <c r="L164" s="8"/>
      <c r="M164" s="63"/>
      <c r="N164" s="63"/>
      <c r="O164" s="63"/>
      <c r="P164" s="63">
        <v>1</v>
      </c>
      <c r="Q164" s="63"/>
      <c r="R164" s="153"/>
      <c r="S164" s="71"/>
      <c r="T164" s="8"/>
      <c r="U164" s="8"/>
      <c r="V164" s="69">
        <v>1</v>
      </c>
      <c r="W164" s="154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>
        <v>1</v>
      </c>
      <c r="AK164" s="72"/>
    </row>
    <row r="165" spans="1:37" x14ac:dyDescent="0.15">
      <c r="A165" s="3">
        <v>163</v>
      </c>
      <c r="B165" s="4" t="s">
        <v>112</v>
      </c>
      <c r="C165" s="61" t="s">
        <v>158</v>
      </c>
      <c r="D165" s="61" t="s">
        <v>164</v>
      </c>
      <c r="E165" s="62" t="s">
        <v>181</v>
      </c>
      <c r="F165" s="216" t="s">
        <v>14</v>
      </c>
      <c r="G165" s="39">
        <v>12</v>
      </c>
      <c r="H165" s="39">
        <v>16</v>
      </c>
      <c r="I165" s="63"/>
      <c r="J165" s="64"/>
      <c r="K165" s="63"/>
      <c r="L165" s="8"/>
      <c r="M165" s="63"/>
      <c r="N165" s="63"/>
      <c r="O165" s="63"/>
      <c r="P165" s="63">
        <v>1</v>
      </c>
      <c r="Q165" s="63"/>
      <c r="R165" s="153"/>
      <c r="S165" s="71"/>
      <c r="T165" s="8"/>
      <c r="U165" s="8"/>
      <c r="V165" s="69">
        <v>1</v>
      </c>
      <c r="W165" s="154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>
        <v>1</v>
      </c>
      <c r="AK165" s="72"/>
    </row>
    <row r="166" spans="1:37" x14ac:dyDescent="0.15">
      <c r="A166" s="3">
        <v>164</v>
      </c>
      <c r="B166" s="4" t="s">
        <v>112</v>
      </c>
      <c r="C166" s="61" t="s">
        <v>158</v>
      </c>
      <c r="D166" s="61" t="s">
        <v>168</v>
      </c>
      <c r="E166" s="62" t="s">
        <v>182</v>
      </c>
      <c r="F166" s="216" t="s">
        <v>14</v>
      </c>
      <c r="G166" s="39">
        <v>12</v>
      </c>
      <c r="H166" s="39">
        <v>14</v>
      </c>
      <c r="I166" s="63"/>
      <c r="J166" s="64"/>
      <c r="K166" s="63"/>
      <c r="L166" s="8"/>
      <c r="M166" s="63"/>
      <c r="N166" s="63"/>
      <c r="O166" s="63"/>
      <c r="P166" s="63">
        <v>1</v>
      </c>
      <c r="Q166" s="63"/>
      <c r="R166" s="153"/>
      <c r="S166" s="71"/>
      <c r="T166" s="8"/>
      <c r="U166" s="8"/>
      <c r="V166" s="69">
        <v>1</v>
      </c>
      <c r="W166" s="154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>
        <v>1</v>
      </c>
      <c r="AK166" s="72"/>
    </row>
    <row r="167" spans="1:37" x14ac:dyDescent="0.15">
      <c r="A167" s="3">
        <v>165</v>
      </c>
      <c r="B167" s="4" t="s">
        <v>112</v>
      </c>
      <c r="C167" s="61" t="s">
        <v>158</v>
      </c>
      <c r="D167" s="61" t="s">
        <v>163</v>
      </c>
      <c r="E167" s="62" t="s">
        <v>178</v>
      </c>
      <c r="F167" s="216" t="s">
        <v>14</v>
      </c>
      <c r="G167" s="39">
        <v>12</v>
      </c>
      <c r="H167" s="39">
        <v>12</v>
      </c>
      <c r="I167" s="63"/>
      <c r="J167" s="64"/>
      <c r="K167" s="63"/>
      <c r="L167" s="8"/>
      <c r="M167" s="63"/>
      <c r="N167" s="63"/>
      <c r="O167" s="63"/>
      <c r="P167" s="63">
        <v>1</v>
      </c>
      <c r="Q167" s="63"/>
      <c r="R167" s="153"/>
      <c r="S167" s="71"/>
      <c r="T167" s="8"/>
      <c r="U167" s="8"/>
      <c r="V167" s="69">
        <v>1</v>
      </c>
      <c r="W167" s="154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>
        <v>1</v>
      </c>
      <c r="AK167" s="72"/>
    </row>
    <row r="168" spans="1:37" x14ac:dyDescent="0.15">
      <c r="A168" s="3">
        <v>166</v>
      </c>
      <c r="B168" s="4" t="s">
        <v>112</v>
      </c>
      <c r="C168" s="61" t="s">
        <v>159</v>
      </c>
      <c r="D168" s="61" t="s">
        <v>169</v>
      </c>
      <c r="E168" s="62" t="s">
        <v>183</v>
      </c>
      <c r="F168" s="216" t="s">
        <v>14</v>
      </c>
      <c r="G168" s="39">
        <v>11</v>
      </c>
      <c r="H168" s="39">
        <v>18</v>
      </c>
      <c r="I168" s="63"/>
      <c r="J168" s="64"/>
      <c r="K168" s="63"/>
      <c r="L168" s="8"/>
      <c r="M168" s="63"/>
      <c r="N168" s="63"/>
      <c r="O168" s="63"/>
      <c r="P168" s="63">
        <v>1</v>
      </c>
      <c r="Q168" s="63"/>
      <c r="R168" s="153"/>
      <c r="S168" s="71"/>
      <c r="T168" s="8"/>
      <c r="U168" s="8"/>
      <c r="V168" s="69">
        <v>1</v>
      </c>
      <c r="W168" s="154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>
        <v>1</v>
      </c>
      <c r="AK168" s="72"/>
    </row>
    <row r="169" spans="1:37" x14ac:dyDescent="0.15">
      <c r="A169" s="3">
        <v>167</v>
      </c>
      <c r="B169" s="4" t="s">
        <v>112</v>
      </c>
      <c r="C169" s="61" t="s">
        <v>160</v>
      </c>
      <c r="D169" s="61" t="s">
        <v>170</v>
      </c>
      <c r="E169" s="62" t="s">
        <v>184</v>
      </c>
      <c r="F169" s="216" t="s">
        <v>14</v>
      </c>
      <c r="G169" s="39">
        <v>11</v>
      </c>
      <c r="H169" s="39">
        <v>15</v>
      </c>
      <c r="I169" s="63"/>
      <c r="J169" s="64"/>
      <c r="K169" s="63"/>
      <c r="L169" s="8"/>
      <c r="M169" s="63"/>
      <c r="N169" s="63"/>
      <c r="O169" s="63"/>
      <c r="P169" s="63">
        <v>1</v>
      </c>
      <c r="Q169" s="63"/>
      <c r="R169" s="153"/>
      <c r="S169" s="71"/>
      <c r="T169" s="8"/>
      <c r="U169" s="8"/>
      <c r="V169" s="69">
        <v>1</v>
      </c>
      <c r="W169" s="154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>
        <v>1</v>
      </c>
      <c r="AK169" s="72"/>
    </row>
    <row r="170" spans="1:37" x14ac:dyDescent="0.15">
      <c r="A170" s="3">
        <v>168</v>
      </c>
      <c r="B170" s="4" t="s">
        <v>112</v>
      </c>
      <c r="C170" s="61" t="s">
        <v>161</v>
      </c>
      <c r="D170" s="61" t="s">
        <v>171</v>
      </c>
      <c r="E170" s="62" t="s">
        <v>167</v>
      </c>
      <c r="F170" s="216" t="s">
        <v>14</v>
      </c>
      <c r="G170" s="39">
        <v>15</v>
      </c>
      <c r="H170" s="39">
        <v>1</v>
      </c>
      <c r="I170" s="63"/>
      <c r="J170" s="64"/>
      <c r="K170" s="63"/>
      <c r="L170" s="8"/>
      <c r="M170" s="63"/>
      <c r="N170" s="63"/>
      <c r="O170" s="63"/>
      <c r="P170" s="63">
        <v>1</v>
      </c>
      <c r="Q170" s="63"/>
      <c r="R170" s="153"/>
      <c r="S170" s="71"/>
      <c r="T170" s="8"/>
      <c r="U170" s="8"/>
      <c r="V170" s="69">
        <v>1</v>
      </c>
      <c r="W170" s="154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>
        <v>1</v>
      </c>
      <c r="AK170" s="72"/>
    </row>
    <row r="171" spans="1:37" x14ac:dyDescent="0.15">
      <c r="A171" s="3">
        <v>169</v>
      </c>
      <c r="B171" s="4" t="s">
        <v>112</v>
      </c>
      <c r="C171" s="61" t="s">
        <v>157</v>
      </c>
      <c r="D171" s="61" t="s">
        <v>161</v>
      </c>
      <c r="E171" s="62" t="s">
        <v>185</v>
      </c>
      <c r="F171" s="216" t="s">
        <v>14</v>
      </c>
      <c r="G171" s="39">
        <v>15</v>
      </c>
      <c r="H171" s="39">
        <v>3</v>
      </c>
      <c r="I171" s="63"/>
      <c r="J171" s="64"/>
      <c r="K171" s="63"/>
      <c r="L171" s="8"/>
      <c r="M171" s="63"/>
      <c r="N171" s="63"/>
      <c r="O171" s="63"/>
      <c r="P171" s="63">
        <v>1</v>
      </c>
      <c r="Q171" s="63"/>
      <c r="R171" s="153"/>
      <c r="S171" s="71"/>
      <c r="T171" s="8"/>
      <c r="U171" s="8"/>
      <c r="V171" s="69">
        <v>1</v>
      </c>
      <c r="W171" s="154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72">
        <v>1</v>
      </c>
    </row>
    <row r="172" spans="1:37" x14ac:dyDescent="0.15">
      <c r="A172" s="3">
        <v>170</v>
      </c>
      <c r="B172" s="4" t="s">
        <v>112</v>
      </c>
      <c r="C172" s="61" t="s">
        <v>157</v>
      </c>
      <c r="D172" s="61" t="s">
        <v>172</v>
      </c>
      <c r="E172" s="62" t="s">
        <v>186</v>
      </c>
      <c r="F172" s="216" t="s">
        <v>14</v>
      </c>
      <c r="G172" s="39">
        <v>15</v>
      </c>
      <c r="H172" s="39">
        <v>6</v>
      </c>
      <c r="I172" s="63"/>
      <c r="J172" s="64"/>
      <c r="K172" s="63"/>
      <c r="L172" s="8"/>
      <c r="M172" s="63"/>
      <c r="N172" s="63"/>
      <c r="O172" s="63"/>
      <c r="P172" s="63">
        <v>1</v>
      </c>
      <c r="Q172" s="63"/>
      <c r="R172" s="153"/>
      <c r="S172" s="71"/>
      <c r="T172" s="8"/>
      <c r="U172" s="8"/>
      <c r="V172" s="69">
        <v>1</v>
      </c>
      <c r="W172" s="154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72">
        <v>1</v>
      </c>
    </row>
    <row r="173" spans="1:37" x14ac:dyDescent="0.15">
      <c r="A173" s="3">
        <v>171</v>
      </c>
      <c r="B173" s="4" t="s">
        <v>112</v>
      </c>
      <c r="C173" s="61" t="s">
        <v>162</v>
      </c>
      <c r="D173" s="61" t="s">
        <v>173</v>
      </c>
      <c r="E173" s="62" t="s">
        <v>187</v>
      </c>
      <c r="F173" s="216" t="s">
        <v>14</v>
      </c>
      <c r="G173" s="39">
        <v>16</v>
      </c>
      <c r="H173" s="39">
        <v>2</v>
      </c>
      <c r="I173" s="63"/>
      <c r="J173" s="64"/>
      <c r="K173" s="63"/>
      <c r="L173" s="8"/>
      <c r="M173" s="63"/>
      <c r="N173" s="63"/>
      <c r="O173" s="63"/>
      <c r="P173" s="63">
        <v>1</v>
      </c>
      <c r="Q173" s="63"/>
      <c r="R173" s="153"/>
      <c r="S173" s="71"/>
      <c r="T173" s="8"/>
      <c r="U173" s="8"/>
      <c r="V173" s="69">
        <v>1</v>
      </c>
      <c r="W173" s="154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72">
        <v>1</v>
      </c>
    </row>
    <row r="174" spans="1:37" x14ac:dyDescent="0.15">
      <c r="A174" s="3">
        <v>172</v>
      </c>
      <c r="B174" s="4" t="s">
        <v>112</v>
      </c>
      <c r="C174" s="61" t="s">
        <v>158</v>
      </c>
      <c r="D174" s="61" t="s">
        <v>168</v>
      </c>
      <c r="E174" s="62" t="s">
        <v>171</v>
      </c>
      <c r="F174" s="216" t="s">
        <v>14</v>
      </c>
      <c r="G174" s="39">
        <v>16</v>
      </c>
      <c r="H174" s="39">
        <v>5</v>
      </c>
      <c r="I174" s="63"/>
      <c r="J174" s="64"/>
      <c r="K174" s="63"/>
      <c r="L174" s="8"/>
      <c r="M174" s="63"/>
      <c r="N174" s="63"/>
      <c r="O174" s="63"/>
      <c r="P174" s="63">
        <v>1</v>
      </c>
      <c r="Q174" s="63"/>
      <c r="R174" s="153"/>
      <c r="S174" s="71"/>
      <c r="T174" s="8"/>
      <c r="U174" s="8"/>
      <c r="V174" s="69">
        <v>1</v>
      </c>
      <c r="W174" s="154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72">
        <v>1</v>
      </c>
    </row>
    <row r="175" spans="1:37" x14ac:dyDescent="0.15">
      <c r="A175" s="3">
        <v>173</v>
      </c>
      <c r="B175" s="4" t="s">
        <v>112</v>
      </c>
      <c r="C175" s="61" t="s">
        <v>160</v>
      </c>
      <c r="D175" s="61" t="s">
        <v>174</v>
      </c>
      <c r="E175" s="62" t="s">
        <v>188</v>
      </c>
      <c r="F175" s="216" t="s">
        <v>14</v>
      </c>
      <c r="G175" s="39">
        <v>17</v>
      </c>
      <c r="H175" s="39">
        <v>1</v>
      </c>
      <c r="I175" s="63"/>
      <c r="J175" s="64"/>
      <c r="K175" s="63"/>
      <c r="L175" s="8"/>
      <c r="M175" s="63"/>
      <c r="N175" s="63"/>
      <c r="O175" s="63"/>
      <c r="P175" s="63">
        <v>1</v>
      </c>
      <c r="Q175" s="63"/>
      <c r="R175" s="153"/>
      <c r="S175" s="71"/>
      <c r="T175" s="8"/>
      <c r="U175" s="8"/>
      <c r="V175" s="69">
        <v>1</v>
      </c>
      <c r="W175" s="154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72">
        <v>1</v>
      </c>
    </row>
    <row r="176" spans="1:37" x14ac:dyDescent="0.15">
      <c r="A176" s="3">
        <v>174</v>
      </c>
      <c r="B176" s="4" t="s">
        <v>112</v>
      </c>
      <c r="C176" s="61" t="s">
        <v>159</v>
      </c>
      <c r="D176" s="61" t="s">
        <v>175</v>
      </c>
      <c r="E176" s="62" t="s">
        <v>189</v>
      </c>
      <c r="F176" s="216" t="s">
        <v>14</v>
      </c>
      <c r="G176" s="39">
        <v>17</v>
      </c>
      <c r="H176" s="39">
        <v>4</v>
      </c>
      <c r="I176" s="63"/>
      <c r="J176" s="64"/>
      <c r="K176" s="63"/>
      <c r="L176" s="8"/>
      <c r="M176" s="63"/>
      <c r="N176" s="63"/>
      <c r="O176" s="63"/>
      <c r="P176" s="63">
        <v>1</v>
      </c>
      <c r="Q176" s="63"/>
      <c r="R176" s="153"/>
      <c r="S176" s="71"/>
      <c r="T176" s="8"/>
      <c r="U176" s="8"/>
      <c r="V176" s="69">
        <v>1</v>
      </c>
      <c r="W176" s="154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72">
        <v>1</v>
      </c>
    </row>
    <row r="177" spans="1:37" x14ac:dyDescent="0.15">
      <c r="A177" s="3">
        <v>175</v>
      </c>
      <c r="B177" s="4" t="s">
        <v>112</v>
      </c>
      <c r="C177" s="61" t="s">
        <v>163</v>
      </c>
      <c r="D177" s="61" t="s">
        <v>176</v>
      </c>
      <c r="E177" s="62" t="s">
        <v>169</v>
      </c>
      <c r="F177" s="216" t="s">
        <v>14</v>
      </c>
      <c r="G177" s="39">
        <v>17</v>
      </c>
      <c r="H177" s="39">
        <v>9</v>
      </c>
      <c r="I177" s="63"/>
      <c r="J177" s="64"/>
      <c r="K177" s="63"/>
      <c r="L177" s="8"/>
      <c r="M177" s="63"/>
      <c r="N177" s="63"/>
      <c r="O177" s="63"/>
      <c r="P177" s="63">
        <v>1</v>
      </c>
      <c r="Q177" s="63"/>
      <c r="R177" s="153"/>
      <c r="S177" s="71"/>
      <c r="T177" s="8"/>
      <c r="U177" s="8"/>
      <c r="V177" s="69">
        <v>1</v>
      </c>
      <c r="W177" s="154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72">
        <v>1</v>
      </c>
    </row>
    <row r="178" spans="1:37" x14ac:dyDescent="0.15">
      <c r="A178" s="31">
        <v>176</v>
      </c>
      <c r="B178" s="60"/>
      <c r="C178" s="61"/>
      <c r="D178" s="61"/>
      <c r="E178" s="62"/>
      <c r="F178" s="218" t="s">
        <v>236</v>
      </c>
      <c r="G178" s="20">
        <v>25</v>
      </c>
      <c r="H178" s="20">
        <v>4</v>
      </c>
      <c r="I178" s="63"/>
      <c r="J178" s="64"/>
      <c r="K178" s="8"/>
      <c r="L178" s="8"/>
      <c r="M178" s="63"/>
      <c r="N178" s="63"/>
      <c r="O178" s="63"/>
      <c r="P178" s="63"/>
      <c r="Q178" s="63">
        <v>1</v>
      </c>
      <c r="R178" s="153"/>
      <c r="S178" s="71"/>
      <c r="T178" s="8"/>
      <c r="U178" s="8"/>
      <c r="V178" s="69">
        <v>1</v>
      </c>
      <c r="W178" s="154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72">
        <v>1</v>
      </c>
    </row>
    <row r="179" spans="1:37" x14ac:dyDescent="0.15">
      <c r="A179" s="3">
        <v>177</v>
      </c>
      <c r="B179" s="4"/>
      <c r="C179" s="5"/>
      <c r="D179" s="5"/>
      <c r="E179" s="6"/>
      <c r="F179" s="216" t="s">
        <v>14</v>
      </c>
      <c r="G179" s="7">
        <v>30</v>
      </c>
      <c r="H179" s="7">
        <v>9</v>
      </c>
      <c r="I179" s="10"/>
      <c r="J179" s="9"/>
      <c r="K179" s="8"/>
      <c r="L179" s="8"/>
      <c r="M179" s="8"/>
      <c r="N179" s="8"/>
      <c r="O179" s="8"/>
      <c r="P179" s="8"/>
      <c r="Q179" s="8">
        <v>1</v>
      </c>
      <c r="R179" s="69"/>
      <c r="S179" s="71"/>
      <c r="T179" s="8"/>
      <c r="U179" s="8"/>
      <c r="V179" s="69">
        <v>1</v>
      </c>
      <c r="W179" s="154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72">
        <v>1</v>
      </c>
    </row>
    <row r="180" spans="1:37" x14ac:dyDescent="0.15">
      <c r="A180" s="31">
        <v>178</v>
      </c>
      <c r="B180" s="76"/>
      <c r="C180" s="59"/>
      <c r="D180" s="59"/>
      <c r="E180" s="65"/>
      <c r="F180" s="218" t="s">
        <v>236</v>
      </c>
      <c r="G180" s="20">
        <v>25</v>
      </c>
      <c r="H180" s="20">
        <v>4</v>
      </c>
      <c r="I180" s="66"/>
      <c r="J180" s="67"/>
      <c r="K180" s="77"/>
      <c r="L180" s="8"/>
      <c r="M180" s="66"/>
      <c r="N180" s="66"/>
      <c r="O180" s="66"/>
      <c r="P180" s="66"/>
      <c r="Q180" s="66"/>
      <c r="R180" s="152">
        <v>1</v>
      </c>
      <c r="S180" s="78"/>
      <c r="T180" s="77"/>
      <c r="U180" s="77"/>
      <c r="V180" s="69">
        <v>1</v>
      </c>
      <c r="W180" s="154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72">
        <v>1</v>
      </c>
    </row>
    <row r="181" spans="1:37" ht="14.25" thickBot="1" x14ac:dyDescent="0.2">
      <c r="A181" s="11">
        <v>179</v>
      </c>
      <c r="B181" s="12"/>
      <c r="C181" s="13"/>
      <c r="D181" s="13"/>
      <c r="E181" s="14"/>
      <c r="F181" s="219" t="s">
        <v>237</v>
      </c>
      <c r="G181" s="15">
        <v>31</v>
      </c>
      <c r="H181" s="15">
        <v>1</v>
      </c>
      <c r="I181" s="16"/>
      <c r="J181" s="17"/>
      <c r="K181" s="18"/>
      <c r="L181" s="18"/>
      <c r="M181" s="18"/>
      <c r="N181" s="18"/>
      <c r="O181" s="18"/>
      <c r="P181" s="18"/>
      <c r="Q181" s="18"/>
      <c r="R181" s="70">
        <v>1</v>
      </c>
      <c r="S181" s="73"/>
      <c r="T181" s="18"/>
      <c r="U181" s="18"/>
      <c r="V181" s="70">
        <v>1</v>
      </c>
      <c r="W181" s="155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74">
        <v>1</v>
      </c>
    </row>
    <row r="182" spans="1:37" x14ac:dyDescent="0.15">
      <c r="A182" s="184"/>
      <c r="B182" s="184"/>
      <c r="C182" s="184"/>
      <c r="D182" s="184"/>
      <c r="E182" s="184"/>
      <c r="F182" s="184"/>
      <c r="G182" s="184"/>
      <c r="H182" s="184"/>
      <c r="I182" s="184" t="s">
        <v>263</v>
      </c>
      <c r="J182" s="185"/>
      <c r="K182" s="172">
        <f t="shared" ref="K182:U182" si="0">COUNT(K3:K181)</f>
        <v>73</v>
      </c>
      <c r="L182" s="172">
        <f t="shared" si="0"/>
        <v>47</v>
      </c>
      <c r="M182" s="172">
        <f t="shared" si="0"/>
        <v>35</v>
      </c>
      <c r="N182" s="172">
        <f t="shared" si="0"/>
        <v>3</v>
      </c>
      <c r="O182" s="172">
        <f t="shared" si="0"/>
        <v>2</v>
      </c>
      <c r="P182" s="172">
        <f t="shared" si="0"/>
        <v>15</v>
      </c>
      <c r="Q182" s="171">
        <f t="shared" si="0"/>
        <v>2</v>
      </c>
      <c r="R182" s="173">
        <f t="shared" si="0"/>
        <v>2</v>
      </c>
      <c r="S182" s="175">
        <f t="shared" si="0"/>
        <v>17</v>
      </c>
      <c r="T182" s="162">
        <f t="shared" si="0"/>
        <v>20</v>
      </c>
      <c r="U182" s="162">
        <f t="shared" si="0"/>
        <v>12</v>
      </c>
      <c r="V182" s="163">
        <f t="shared" ref="V182:AK182" si="1">COUNT(V3:V181)</f>
        <v>130</v>
      </c>
      <c r="W182" s="176">
        <f t="shared" si="1"/>
        <v>12</v>
      </c>
      <c r="X182" s="162">
        <f t="shared" si="1"/>
        <v>12</v>
      </c>
      <c r="Y182" s="162">
        <f>COUNT(Y3:Y181)</f>
        <v>12</v>
      </c>
      <c r="Z182" s="162">
        <f>COUNT(Z3:Z181)</f>
        <v>12</v>
      </c>
      <c r="AA182" s="162">
        <f>COUNT(AA3:AA181)</f>
        <v>12</v>
      </c>
      <c r="AB182" s="162">
        <f>COUNT(AB3:AB181)</f>
        <v>12</v>
      </c>
      <c r="AC182" s="162">
        <f>COUNT(AC3:AC181)</f>
        <v>12</v>
      </c>
      <c r="AD182" s="162">
        <f t="shared" si="1"/>
        <v>12</v>
      </c>
      <c r="AE182" s="162">
        <f t="shared" si="1"/>
        <v>12</v>
      </c>
      <c r="AF182" s="162">
        <f t="shared" si="1"/>
        <v>12</v>
      </c>
      <c r="AG182" s="162">
        <f t="shared" si="1"/>
        <v>12</v>
      </c>
      <c r="AH182" s="162">
        <f t="shared" si="1"/>
        <v>12</v>
      </c>
      <c r="AI182" s="162">
        <f t="shared" si="1"/>
        <v>12</v>
      </c>
      <c r="AJ182" s="162">
        <f t="shared" si="1"/>
        <v>12</v>
      </c>
      <c r="AK182" s="162">
        <f t="shared" si="1"/>
        <v>11</v>
      </c>
    </row>
    <row r="183" spans="1:37" x14ac:dyDescent="0.15">
      <c r="A183" s="8"/>
      <c r="B183" s="8"/>
      <c r="C183" s="8"/>
      <c r="D183" s="8"/>
      <c r="E183" s="8"/>
      <c r="F183" s="8"/>
      <c r="G183" s="8"/>
      <c r="H183" s="8"/>
      <c r="I183" s="8" t="s">
        <v>262</v>
      </c>
      <c r="J183" s="9"/>
      <c r="K183" s="8">
        <f>+K182</f>
        <v>73</v>
      </c>
      <c r="L183" s="8">
        <f>+K183+L182</f>
        <v>120</v>
      </c>
      <c r="M183" s="8">
        <f t="shared" ref="M183:N183" si="2">+L183+M182</f>
        <v>155</v>
      </c>
      <c r="N183" s="8">
        <f t="shared" si="2"/>
        <v>158</v>
      </c>
      <c r="O183" s="8">
        <f t="shared" ref="O183" si="3">+N183+O182</f>
        <v>160</v>
      </c>
      <c r="P183" s="8">
        <f t="shared" ref="P183" si="4">+O183+P182</f>
        <v>175</v>
      </c>
      <c r="Q183" s="8">
        <f t="shared" ref="Q183:R183" si="5">+P183+Q182</f>
        <v>177</v>
      </c>
      <c r="R183" s="69">
        <f t="shared" si="5"/>
        <v>179</v>
      </c>
      <c r="S183" s="71">
        <f>$R$183-S185</f>
        <v>162</v>
      </c>
      <c r="T183" s="8">
        <f t="shared" ref="T183:V183" si="6">$R$183-T185</f>
        <v>142</v>
      </c>
      <c r="U183" s="8">
        <f t="shared" si="6"/>
        <v>130</v>
      </c>
      <c r="V183" s="69">
        <f t="shared" si="6"/>
        <v>0</v>
      </c>
      <c r="W183" s="154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1:37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9"/>
      <c r="K184" s="8"/>
      <c r="L184" s="8"/>
      <c r="M184" s="8"/>
      <c r="N184" s="8"/>
      <c r="O184" s="8"/>
      <c r="P184" s="8"/>
      <c r="Q184" s="8"/>
      <c r="R184" s="174" t="s">
        <v>238</v>
      </c>
      <c r="S184" s="71"/>
      <c r="T184" s="8"/>
      <c r="U184" s="8"/>
      <c r="V184" s="69"/>
      <c r="W184" s="154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1:37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9"/>
      <c r="K185" s="8"/>
      <c r="L185" s="8"/>
      <c r="M185" s="8"/>
      <c r="N185" s="8"/>
      <c r="O185" s="8"/>
      <c r="P185" s="8"/>
      <c r="Q185" s="8"/>
      <c r="R185" s="69"/>
      <c r="S185" s="71">
        <f>+SUM(S182)</f>
        <v>17</v>
      </c>
      <c r="T185" s="8">
        <f>+SUM(S182:T182)</f>
        <v>37</v>
      </c>
      <c r="U185" s="8">
        <f>+SUM(S182:U182)</f>
        <v>49</v>
      </c>
      <c r="V185" s="69">
        <f t="shared" ref="V185" si="7">+U185+V182</f>
        <v>179</v>
      </c>
      <c r="W185" s="154">
        <f>+W182</f>
        <v>12</v>
      </c>
      <c r="X185" s="8">
        <f>+W185+X182</f>
        <v>24</v>
      </c>
      <c r="Y185" s="8">
        <f t="shared" ref="Y185:AK185" si="8">+X185+Y182</f>
        <v>36</v>
      </c>
      <c r="Z185" s="8">
        <f t="shared" si="8"/>
        <v>48</v>
      </c>
      <c r="AA185" s="8">
        <f t="shared" si="8"/>
        <v>60</v>
      </c>
      <c r="AB185" s="8">
        <f t="shared" si="8"/>
        <v>72</v>
      </c>
      <c r="AC185" s="8">
        <f t="shared" si="8"/>
        <v>84</v>
      </c>
      <c r="AD185" s="8">
        <f t="shared" si="8"/>
        <v>96</v>
      </c>
      <c r="AE185" s="8">
        <f t="shared" si="8"/>
        <v>108</v>
      </c>
      <c r="AF185" s="8">
        <f t="shared" si="8"/>
        <v>120</v>
      </c>
      <c r="AG185" s="8">
        <f t="shared" si="8"/>
        <v>132</v>
      </c>
      <c r="AH185" s="8">
        <f t="shared" si="8"/>
        <v>144</v>
      </c>
      <c r="AI185" s="8">
        <f t="shared" si="8"/>
        <v>156</v>
      </c>
      <c r="AJ185" s="8">
        <f t="shared" si="8"/>
        <v>168</v>
      </c>
      <c r="AK185" s="8">
        <f t="shared" si="8"/>
        <v>179</v>
      </c>
    </row>
    <row r="186" spans="1:37" x14ac:dyDescent="0.15">
      <c r="I186" s="20"/>
      <c r="Q186" s="20" t="s">
        <v>192</v>
      </c>
      <c r="S186" s="94">
        <f>+S183/179</f>
        <v>0.9050279329608939</v>
      </c>
      <c r="T186" s="94">
        <f>+T183/179</f>
        <v>0.79329608938547491</v>
      </c>
      <c r="U186" s="94">
        <f>+U183/179</f>
        <v>0.72625698324022347</v>
      </c>
      <c r="V186" s="94">
        <f>+V183/179</f>
        <v>0</v>
      </c>
      <c r="Y186" s="94"/>
      <c r="Z186" s="94"/>
      <c r="AA186" s="94"/>
      <c r="AB186" s="94"/>
      <c r="AC186" s="94"/>
      <c r="AD186" s="94"/>
    </row>
    <row r="187" spans="1:37" x14ac:dyDescent="0.15">
      <c r="I187" s="150" t="s">
        <v>192</v>
      </c>
      <c r="Q187" s="186" t="s">
        <v>240</v>
      </c>
      <c r="R187" s="186"/>
      <c r="S187" s="94">
        <f>S182/$R$183</f>
        <v>9.4972067039106142E-2</v>
      </c>
      <c r="T187" s="94">
        <f>T182/$R$183</f>
        <v>0.11173184357541899</v>
      </c>
      <c r="U187" s="94">
        <f>U182/$R$183</f>
        <v>6.7039106145251395E-2</v>
      </c>
      <c r="V187" s="94">
        <f>V182/$R$183</f>
        <v>0.72625698324022347</v>
      </c>
      <c r="W187" s="94">
        <f>W182/$R$183</f>
        <v>6.7039106145251395E-2</v>
      </c>
      <c r="X187" s="94">
        <f t="shared" ref="X187:AK187" si="9">X182/$R$183</f>
        <v>6.7039106145251395E-2</v>
      </c>
      <c r="Y187" s="94">
        <f t="shared" si="9"/>
        <v>6.7039106145251395E-2</v>
      </c>
      <c r="Z187" s="94">
        <f t="shared" si="9"/>
        <v>6.7039106145251395E-2</v>
      </c>
      <c r="AA187" s="94">
        <f t="shared" si="9"/>
        <v>6.7039106145251395E-2</v>
      </c>
      <c r="AB187" s="94">
        <f t="shared" si="9"/>
        <v>6.7039106145251395E-2</v>
      </c>
      <c r="AC187" s="94">
        <f t="shared" si="9"/>
        <v>6.7039106145251395E-2</v>
      </c>
      <c r="AD187" s="94">
        <f t="shared" si="9"/>
        <v>6.7039106145251395E-2</v>
      </c>
      <c r="AE187" s="94">
        <f t="shared" si="9"/>
        <v>6.7039106145251395E-2</v>
      </c>
      <c r="AF187" s="94">
        <f t="shared" si="9"/>
        <v>6.7039106145251395E-2</v>
      </c>
      <c r="AG187" s="94">
        <f t="shared" si="9"/>
        <v>6.7039106145251395E-2</v>
      </c>
      <c r="AH187" s="94">
        <f t="shared" si="9"/>
        <v>6.7039106145251395E-2</v>
      </c>
      <c r="AI187" s="94">
        <f t="shared" si="9"/>
        <v>6.7039106145251395E-2</v>
      </c>
      <c r="AJ187" s="94">
        <f t="shared" si="9"/>
        <v>6.7039106145251395E-2</v>
      </c>
      <c r="AK187" s="94">
        <f t="shared" si="9"/>
        <v>6.1452513966480445E-2</v>
      </c>
    </row>
    <row r="188" spans="1:37" x14ac:dyDescent="0.15">
      <c r="I188" s="85" t="s">
        <v>197</v>
      </c>
      <c r="Q188" s="186" t="s">
        <v>239</v>
      </c>
      <c r="R188" s="186"/>
      <c r="S188" s="94">
        <f>+S185/179</f>
        <v>9.4972067039106142E-2</v>
      </c>
      <c r="T188" s="94">
        <f>+T185/179</f>
        <v>0.20670391061452514</v>
      </c>
      <c r="U188" s="94">
        <f>+U185/179</f>
        <v>0.27374301675977653</v>
      </c>
      <c r="V188" s="94">
        <f>+V185/179</f>
        <v>1</v>
      </c>
      <c r="W188" s="94">
        <f>+W185/179</f>
        <v>6.7039106145251395E-2</v>
      </c>
      <c r="X188" s="94">
        <f t="shared" ref="X188:AK188" si="10">+X185/179</f>
        <v>0.13407821229050279</v>
      </c>
      <c r="Y188" s="94">
        <f t="shared" si="10"/>
        <v>0.2011173184357542</v>
      </c>
      <c r="Z188" s="94">
        <f t="shared" si="10"/>
        <v>0.26815642458100558</v>
      </c>
      <c r="AA188" s="94">
        <f t="shared" si="10"/>
        <v>0.33519553072625696</v>
      </c>
      <c r="AB188" s="94">
        <f t="shared" si="10"/>
        <v>0.4022346368715084</v>
      </c>
      <c r="AC188" s="94">
        <f t="shared" si="10"/>
        <v>0.46927374301675978</v>
      </c>
      <c r="AD188" s="94">
        <f t="shared" si="10"/>
        <v>0.53631284916201116</v>
      </c>
      <c r="AE188" s="94">
        <f t="shared" si="10"/>
        <v>0.6033519553072626</v>
      </c>
      <c r="AF188" s="94">
        <f t="shared" si="10"/>
        <v>0.67039106145251393</v>
      </c>
      <c r="AG188" s="94">
        <f t="shared" si="10"/>
        <v>0.73743016759776536</v>
      </c>
      <c r="AH188" s="94">
        <f t="shared" si="10"/>
        <v>0.8044692737430168</v>
      </c>
      <c r="AI188" s="94">
        <f t="shared" si="10"/>
        <v>0.87150837988826813</v>
      </c>
      <c r="AJ188" s="94">
        <f t="shared" si="10"/>
        <v>0.93854748603351956</v>
      </c>
      <c r="AK188" s="94">
        <f t="shared" si="10"/>
        <v>1</v>
      </c>
    </row>
    <row r="189" spans="1:37" x14ac:dyDescent="0.15">
      <c r="I189" s="86" t="s">
        <v>193</v>
      </c>
    </row>
    <row r="190" spans="1:37" x14ac:dyDescent="0.15">
      <c r="I190" s="20"/>
      <c r="W190" s="170" t="s">
        <v>260</v>
      </c>
    </row>
    <row r="191" spans="1:37" x14ac:dyDescent="0.15">
      <c r="I191" s="20"/>
    </row>
    <row r="192" spans="1:37" x14ac:dyDescent="0.15">
      <c r="I192" s="20"/>
    </row>
    <row r="193" spans="9:9" x14ac:dyDescent="0.15">
      <c r="I193" s="20"/>
    </row>
    <row r="194" spans="9:9" x14ac:dyDescent="0.15">
      <c r="I194" s="20"/>
    </row>
    <row r="196" spans="9:9" x14ac:dyDescent="0.15">
      <c r="I196" s="20"/>
    </row>
  </sheetData>
  <mergeCells count="7">
    <mergeCell ref="Q188:R188"/>
    <mergeCell ref="Q187:R187"/>
    <mergeCell ref="H1:H2"/>
    <mergeCell ref="B2:E2"/>
    <mergeCell ref="B1:E1"/>
    <mergeCell ref="F1:F2"/>
    <mergeCell ref="G1:G2"/>
  </mergeCells>
  <phoneticPr fontId="2"/>
  <pageMargins left="0.70866141732283472" right="0.39370078740157483" top="0.98425196850393704" bottom="0.86614173228346458" header="0.51181102362204722" footer="0.55118110236220474"/>
  <pageSetup paperSize="9" scale="80" orientation="landscape" horizontalDpi="0" verticalDpi="0" r:id="rId1"/>
  <headerFooter alignWithMargins="0">
    <oddHeader>&amp;Lあさひが丘自治会&amp;C街路灯管理表&amp;R2003/6/15</oddHeader>
    <oddFooter>&amp;C&amp;P</oddFooter>
  </headerFooter>
  <ignoredErrors>
    <ignoredError sqref="B3:E177" numberStoredAsText="1"/>
    <ignoredError sqref="K182:AK183 K186:AK186 K184:Q184 S184:AK184 K185:V185 X185:AK185 K187:R187 W187:AK187" formulaRange="1"/>
    <ignoredError sqref="R184" numberStoredAsText="1" formulaRange="1"/>
    <ignoredError sqref="W185 S187:V18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31E0-C9B7-473A-83CA-6F7D9DD3D04D}">
  <dimension ref="A1:AP78"/>
  <sheetViews>
    <sheetView workbookViewId="0">
      <selection activeCell="B26" sqref="B26"/>
    </sheetView>
  </sheetViews>
  <sheetFormatPr defaultRowHeight="13.5" x14ac:dyDescent="0.15"/>
  <cols>
    <col min="2" max="10" width="5.625" customWidth="1"/>
    <col min="11" max="11" width="5.625" style="19" customWidth="1"/>
    <col min="12" max="57" width="5.625" customWidth="1"/>
  </cols>
  <sheetData>
    <row r="1" spans="1:38" ht="14.25" thickBot="1" x14ac:dyDescent="0.2">
      <c r="B1" s="23" t="s">
        <v>234</v>
      </c>
    </row>
    <row r="2" spans="1:38" ht="14.25" thickBot="1" x14ac:dyDescent="0.2">
      <c r="B2" s="44">
        <v>1995</v>
      </c>
      <c r="C2" s="45">
        <v>1996</v>
      </c>
      <c r="D2" s="45">
        <v>1997</v>
      </c>
      <c r="E2" s="45">
        <v>1998</v>
      </c>
      <c r="F2" s="45">
        <v>1999</v>
      </c>
      <c r="G2" s="45">
        <v>2000</v>
      </c>
      <c r="H2" s="45">
        <v>2001</v>
      </c>
      <c r="I2" s="45">
        <v>2002</v>
      </c>
      <c r="J2" s="45">
        <v>2003</v>
      </c>
      <c r="K2" s="45">
        <v>2004</v>
      </c>
      <c r="L2" s="45">
        <v>2005</v>
      </c>
      <c r="M2" s="45">
        <v>2006</v>
      </c>
      <c r="N2" s="45">
        <v>2007</v>
      </c>
      <c r="O2" s="45">
        <v>2008</v>
      </c>
      <c r="P2" s="46">
        <v>2009</v>
      </c>
      <c r="Q2" s="45">
        <v>2010</v>
      </c>
      <c r="R2" s="47">
        <v>2011</v>
      </c>
      <c r="S2" s="45">
        <v>2012</v>
      </c>
      <c r="T2" s="45">
        <v>2013</v>
      </c>
      <c r="U2" s="45">
        <v>2014</v>
      </c>
      <c r="V2" s="45">
        <v>2015</v>
      </c>
      <c r="W2" s="45">
        <v>2016</v>
      </c>
      <c r="X2" s="45">
        <v>2017</v>
      </c>
      <c r="Y2" s="45">
        <v>2018</v>
      </c>
      <c r="Z2" s="57">
        <v>2019</v>
      </c>
      <c r="AA2" s="46">
        <v>2020</v>
      </c>
      <c r="AB2" s="28"/>
    </row>
    <row r="3" spans="1:38" ht="14.25" thickTop="1" x14ac:dyDescent="0.15">
      <c r="A3" s="20" t="s">
        <v>146</v>
      </c>
      <c r="B3" s="48">
        <v>73</v>
      </c>
      <c r="C3" s="49"/>
      <c r="D3" s="49"/>
      <c r="E3" s="49"/>
      <c r="F3" s="49"/>
      <c r="G3" s="49"/>
      <c r="H3" s="49"/>
      <c r="I3" s="49"/>
      <c r="J3" s="50"/>
      <c r="K3" s="51"/>
      <c r="L3" s="52"/>
      <c r="M3" s="99">
        <v>9</v>
      </c>
      <c r="N3" s="99">
        <v>18</v>
      </c>
      <c r="O3" s="99"/>
      <c r="P3" s="99">
        <v>17</v>
      </c>
      <c r="Q3" s="99"/>
      <c r="R3" s="99"/>
      <c r="S3" s="99">
        <v>20</v>
      </c>
      <c r="T3" s="99">
        <v>9</v>
      </c>
      <c r="U3" s="99">
        <v>1</v>
      </c>
      <c r="V3" s="99"/>
      <c r="W3" s="107">
        <v>27</v>
      </c>
      <c r="X3" s="107">
        <v>17</v>
      </c>
      <c r="Y3" s="108">
        <v>20</v>
      </c>
      <c r="Z3" s="107"/>
      <c r="AA3" s="107"/>
      <c r="AB3" s="141"/>
      <c r="AC3" s="142"/>
      <c r="AD3" s="142"/>
      <c r="AE3" s="142"/>
      <c r="AF3" s="143"/>
      <c r="AG3" s="102"/>
      <c r="AH3" s="102"/>
      <c r="AI3" s="102"/>
      <c r="AJ3" s="102"/>
      <c r="AK3" s="102"/>
      <c r="AL3" s="102"/>
    </row>
    <row r="4" spans="1:38" x14ac:dyDescent="0.15">
      <c r="A4" s="20"/>
      <c r="B4" s="97" t="s">
        <v>203</v>
      </c>
      <c r="C4" s="43" t="s">
        <v>132</v>
      </c>
      <c r="D4" s="43" t="s">
        <v>147</v>
      </c>
      <c r="E4" s="43" t="s">
        <v>133</v>
      </c>
      <c r="F4" s="43" t="s">
        <v>134</v>
      </c>
      <c r="G4" s="43" t="s">
        <v>135</v>
      </c>
      <c r="H4" s="43" t="s">
        <v>136</v>
      </c>
      <c r="I4" s="43" t="s">
        <v>137</v>
      </c>
      <c r="J4" s="43" t="s">
        <v>138</v>
      </c>
      <c r="K4" s="43" t="s">
        <v>139</v>
      </c>
      <c r="L4" s="43" t="s">
        <v>140</v>
      </c>
      <c r="M4" s="43" t="s">
        <v>141</v>
      </c>
      <c r="N4" s="43" t="s">
        <v>142</v>
      </c>
      <c r="O4" s="43" t="s">
        <v>143</v>
      </c>
      <c r="P4" s="43" t="s">
        <v>144</v>
      </c>
      <c r="Q4" s="43" t="s">
        <v>145</v>
      </c>
      <c r="R4" s="54" t="s">
        <v>151</v>
      </c>
      <c r="S4" s="54" t="s">
        <v>152</v>
      </c>
      <c r="T4" s="54" t="s">
        <v>153</v>
      </c>
      <c r="U4" s="54" t="s">
        <v>154</v>
      </c>
      <c r="V4" s="35"/>
      <c r="W4" s="35"/>
      <c r="X4" s="35"/>
      <c r="Y4" s="36"/>
      <c r="AB4" s="28"/>
    </row>
    <row r="5" spans="1:38" x14ac:dyDescent="0.15">
      <c r="A5" s="20" t="s">
        <v>148</v>
      </c>
      <c r="B5" s="26"/>
      <c r="C5" s="23">
        <v>47</v>
      </c>
      <c r="J5" s="20"/>
      <c r="K5" s="22"/>
      <c r="L5" s="25"/>
      <c r="M5" s="25"/>
      <c r="N5" s="25"/>
      <c r="O5" s="25"/>
      <c r="P5" s="25"/>
      <c r="Q5" s="25">
        <v>19</v>
      </c>
      <c r="R5" s="25">
        <v>17</v>
      </c>
      <c r="S5" s="25"/>
      <c r="T5" s="25">
        <v>3</v>
      </c>
      <c r="U5" s="25">
        <v>7</v>
      </c>
      <c r="V5" s="25"/>
      <c r="W5" s="25"/>
      <c r="Y5" s="20"/>
      <c r="Z5" s="32"/>
      <c r="AA5" s="32"/>
      <c r="AB5" s="28"/>
    </row>
    <row r="6" spans="1:38" x14ac:dyDescent="0.15">
      <c r="A6" s="20"/>
      <c r="B6" s="28"/>
      <c r="C6" s="98" t="s">
        <v>203</v>
      </c>
      <c r="D6" s="42" t="s">
        <v>132</v>
      </c>
      <c r="E6" s="42" t="s">
        <v>147</v>
      </c>
      <c r="F6" s="42" t="s">
        <v>133</v>
      </c>
      <c r="G6" s="42" t="s">
        <v>134</v>
      </c>
      <c r="H6" s="42" t="s">
        <v>135</v>
      </c>
      <c r="I6" s="42" t="s">
        <v>136</v>
      </c>
      <c r="J6" s="42" t="s">
        <v>137</v>
      </c>
      <c r="K6" s="42" t="s">
        <v>138</v>
      </c>
      <c r="L6" s="42" t="s">
        <v>139</v>
      </c>
      <c r="M6" s="42" t="s">
        <v>140</v>
      </c>
      <c r="N6" s="42" t="s">
        <v>141</v>
      </c>
      <c r="O6" s="42" t="s">
        <v>142</v>
      </c>
      <c r="P6" s="42" t="s">
        <v>143</v>
      </c>
      <c r="Q6" s="42" t="s">
        <v>144</v>
      </c>
      <c r="R6" s="42" t="s">
        <v>145</v>
      </c>
      <c r="S6" s="53" t="s">
        <v>151</v>
      </c>
      <c r="T6" s="53" t="s">
        <v>152</v>
      </c>
      <c r="U6" s="53"/>
      <c r="V6" s="53"/>
      <c r="W6" s="53"/>
      <c r="Y6" s="20"/>
      <c r="Z6" s="35"/>
      <c r="AA6" s="35"/>
      <c r="AB6" s="28"/>
    </row>
    <row r="7" spans="1:38" x14ac:dyDescent="0.15">
      <c r="A7" s="20" t="s">
        <v>149</v>
      </c>
      <c r="B7" s="31"/>
      <c r="C7" s="32"/>
      <c r="D7" s="32"/>
      <c r="E7" s="32"/>
      <c r="F7" s="38">
        <v>35</v>
      </c>
      <c r="G7" s="32"/>
      <c r="H7" s="32"/>
      <c r="I7" s="32"/>
      <c r="J7" s="39"/>
      <c r="K7" s="40"/>
      <c r="L7" s="32"/>
      <c r="M7" s="100"/>
      <c r="N7" s="100"/>
      <c r="O7" s="100"/>
      <c r="P7" s="100"/>
      <c r="Q7" s="100">
        <v>1</v>
      </c>
      <c r="R7" s="100"/>
      <c r="S7" s="100"/>
      <c r="T7" s="100"/>
      <c r="U7" s="100">
        <v>11</v>
      </c>
      <c r="V7" s="100">
        <v>23</v>
      </c>
      <c r="W7" s="100"/>
      <c r="X7" s="100"/>
      <c r="Y7" s="101"/>
      <c r="Z7" s="102"/>
      <c r="AA7" s="102"/>
      <c r="AB7" s="125"/>
      <c r="AC7" s="102"/>
      <c r="AD7" s="102"/>
      <c r="AE7" s="102"/>
      <c r="AF7" s="102"/>
      <c r="AG7" s="102"/>
      <c r="AH7" s="102"/>
      <c r="AI7" s="102"/>
      <c r="AJ7" s="102"/>
      <c r="AK7" s="102"/>
      <c r="AL7" s="102"/>
    </row>
    <row r="8" spans="1:38" x14ac:dyDescent="0.15">
      <c r="B8" s="34"/>
      <c r="C8" s="35"/>
      <c r="D8" s="41"/>
      <c r="E8" s="35"/>
      <c r="F8" s="98" t="s">
        <v>203</v>
      </c>
      <c r="G8" s="43" t="s">
        <v>132</v>
      </c>
      <c r="H8" s="43" t="s">
        <v>147</v>
      </c>
      <c r="I8" s="43" t="s">
        <v>133</v>
      </c>
      <c r="J8" s="43" t="s">
        <v>134</v>
      </c>
      <c r="K8" s="43" t="s">
        <v>135</v>
      </c>
      <c r="L8" s="43" t="s">
        <v>136</v>
      </c>
      <c r="M8" s="43" t="s">
        <v>137</v>
      </c>
      <c r="N8" s="43" t="s">
        <v>138</v>
      </c>
      <c r="O8" s="43" t="s">
        <v>139</v>
      </c>
      <c r="P8" s="43" t="s">
        <v>140</v>
      </c>
      <c r="Q8" s="43" t="s">
        <v>141</v>
      </c>
      <c r="R8" s="43" t="s">
        <v>142</v>
      </c>
      <c r="S8" s="43" t="s">
        <v>143</v>
      </c>
      <c r="T8" s="43" t="s">
        <v>144</v>
      </c>
      <c r="U8" s="43" t="s">
        <v>145</v>
      </c>
      <c r="V8" s="54" t="s">
        <v>151</v>
      </c>
      <c r="W8" s="54" t="s">
        <v>152</v>
      </c>
      <c r="X8" s="54"/>
      <c r="Y8" s="54"/>
      <c r="AB8" s="28"/>
    </row>
    <row r="9" spans="1:38" x14ac:dyDescent="0.15">
      <c r="A9" s="20" t="s">
        <v>150</v>
      </c>
      <c r="B9" s="28"/>
      <c r="D9" s="23"/>
      <c r="J9" s="24">
        <v>3</v>
      </c>
      <c r="K9" s="2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0">
        <v>3</v>
      </c>
      <c r="AA9" s="100"/>
      <c r="AB9" s="125"/>
      <c r="AC9" s="102"/>
      <c r="AD9" s="102"/>
      <c r="AE9" s="102"/>
      <c r="AF9" s="102"/>
      <c r="AG9" s="102"/>
      <c r="AH9" s="102"/>
      <c r="AI9" s="102"/>
      <c r="AJ9" s="102"/>
      <c r="AK9" s="102"/>
      <c r="AL9" s="102"/>
    </row>
    <row r="10" spans="1:38" x14ac:dyDescent="0.15">
      <c r="B10" s="34"/>
      <c r="C10" s="35"/>
      <c r="D10" s="35"/>
      <c r="E10" s="35"/>
      <c r="F10" s="35"/>
      <c r="G10" s="35"/>
      <c r="H10" s="35"/>
      <c r="I10" s="35"/>
      <c r="J10" s="98" t="s">
        <v>203</v>
      </c>
      <c r="K10" s="43" t="s">
        <v>132</v>
      </c>
      <c r="L10" s="43" t="s">
        <v>147</v>
      </c>
      <c r="M10" s="43" t="s">
        <v>133</v>
      </c>
      <c r="N10" s="43" t="s">
        <v>134</v>
      </c>
      <c r="O10" s="43" t="s">
        <v>135</v>
      </c>
      <c r="P10" s="43" t="s">
        <v>136</v>
      </c>
      <c r="Q10" s="43" t="s">
        <v>137</v>
      </c>
      <c r="R10" s="43" t="s">
        <v>138</v>
      </c>
      <c r="S10" s="43" t="s">
        <v>139</v>
      </c>
      <c r="T10" s="43" t="s">
        <v>140</v>
      </c>
      <c r="U10" s="43" t="s">
        <v>141</v>
      </c>
      <c r="V10" s="43" t="s">
        <v>142</v>
      </c>
      <c r="W10" s="43" t="s">
        <v>143</v>
      </c>
      <c r="X10" s="43" t="s">
        <v>144</v>
      </c>
      <c r="Y10" s="43" t="s">
        <v>145</v>
      </c>
      <c r="Z10" s="54" t="s">
        <v>151</v>
      </c>
      <c r="AA10" s="35"/>
      <c r="AB10" s="28"/>
    </row>
    <row r="11" spans="1:38" x14ac:dyDescent="0.15">
      <c r="A11" s="20" t="s">
        <v>198</v>
      </c>
      <c r="B11" s="31"/>
      <c r="C11" s="32"/>
      <c r="D11" s="32"/>
      <c r="E11" s="32"/>
      <c r="F11" s="32"/>
      <c r="G11" s="32"/>
      <c r="H11" s="32"/>
      <c r="I11" s="32"/>
      <c r="J11" s="39"/>
      <c r="K11" s="87"/>
      <c r="L11" s="87"/>
      <c r="M11" s="24">
        <v>2</v>
      </c>
      <c r="N11" s="87"/>
      <c r="O11" s="87"/>
      <c r="P11" s="87"/>
      <c r="Q11" s="105"/>
      <c r="R11" s="105"/>
      <c r="S11" s="105"/>
      <c r="T11" s="105"/>
      <c r="U11" s="105"/>
      <c r="V11" s="105"/>
      <c r="W11" s="105"/>
      <c r="X11" s="105"/>
      <c r="Y11" s="105"/>
      <c r="Z11" s="100">
        <v>2</v>
      </c>
      <c r="AA11" s="100"/>
      <c r="AB11" s="125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</row>
    <row r="12" spans="1:38" x14ac:dyDescent="0.15">
      <c r="B12" s="34"/>
      <c r="C12" s="35"/>
      <c r="D12" s="35"/>
      <c r="E12" s="35"/>
      <c r="F12" s="35"/>
      <c r="G12" s="35"/>
      <c r="H12" s="35"/>
      <c r="I12" s="35"/>
      <c r="J12" s="36"/>
      <c r="K12" s="43"/>
      <c r="L12" s="43"/>
      <c r="M12" s="98" t="s">
        <v>203</v>
      </c>
      <c r="N12" s="43" t="s">
        <v>132</v>
      </c>
      <c r="O12" s="43" t="s">
        <v>147</v>
      </c>
      <c r="P12" s="43" t="s">
        <v>133</v>
      </c>
      <c r="Q12" s="43" t="s">
        <v>134</v>
      </c>
      <c r="R12" s="43" t="s">
        <v>135</v>
      </c>
      <c r="S12" s="43" t="s">
        <v>136</v>
      </c>
      <c r="T12" s="43" t="s">
        <v>137</v>
      </c>
      <c r="U12" s="43" t="s">
        <v>138</v>
      </c>
      <c r="V12" s="43" t="s">
        <v>139</v>
      </c>
      <c r="W12" s="43" t="s">
        <v>140</v>
      </c>
      <c r="X12" s="43" t="s">
        <v>141</v>
      </c>
      <c r="Y12" s="43" t="s">
        <v>142</v>
      </c>
      <c r="Z12" s="43" t="s">
        <v>143</v>
      </c>
      <c r="AA12" s="43" t="s">
        <v>144</v>
      </c>
      <c r="AB12" s="12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1:38" x14ac:dyDescent="0.15">
      <c r="A13" s="20" t="s">
        <v>199</v>
      </c>
      <c r="B13" s="31"/>
      <c r="C13" s="32"/>
      <c r="D13" s="32"/>
      <c r="E13" s="32"/>
      <c r="F13" s="32"/>
      <c r="G13" s="32"/>
      <c r="H13" s="32"/>
      <c r="I13" s="32"/>
      <c r="J13" s="39"/>
      <c r="K13" s="87"/>
      <c r="L13" s="87"/>
      <c r="M13" s="87"/>
      <c r="N13" s="87"/>
      <c r="O13" s="89">
        <v>15</v>
      </c>
      <c r="P13" s="89"/>
      <c r="Q13" s="105"/>
      <c r="R13" s="106"/>
      <c r="S13" s="106"/>
      <c r="T13" s="106"/>
      <c r="U13" s="106"/>
      <c r="V13" s="106"/>
      <c r="W13" s="106"/>
      <c r="X13" s="106"/>
      <c r="Y13" s="106"/>
      <c r="Z13" s="102">
        <v>7</v>
      </c>
      <c r="AA13" s="102">
        <v>8</v>
      </c>
      <c r="AB13" s="125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</row>
    <row r="14" spans="1:38" x14ac:dyDescent="0.15">
      <c r="B14" s="34"/>
      <c r="C14" s="35"/>
      <c r="D14" s="35"/>
      <c r="E14" s="35"/>
      <c r="F14" s="35"/>
      <c r="G14" s="35"/>
      <c r="H14" s="35"/>
      <c r="I14" s="35"/>
      <c r="J14" s="36"/>
      <c r="K14" s="43"/>
      <c r="L14" s="43"/>
      <c r="M14" s="43"/>
      <c r="N14" s="43"/>
      <c r="O14" s="98" t="s">
        <v>203</v>
      </c>
      <c r="P14" s="43" t="s">
        <v>132</v>
      </c>
      <c r="Q14" s="43" t="s">
        <v>147</v>
      </c>
      <c r="R14" s="43" t="s">
        <v>133</v>
      </c>
      <c r="S14" s="43" t="s">
        <v>134</v>
      </c>
      <c r="T14" s="43" t="s">
        <v>135</v>
      </c>
      <c r="U14" s="43" t="s">
        <v>136</v>
      </c>
      <c r="V14" s="43" t="s">
        <v>137</v>
      </c>
      <c r="W14" s="43" t="s">
        <v>138</v>
      </c>
      <c r="X14" s="43" t="s">
        <v>139</v>
      </c>
      <c r="Y14" s="43" t="s">
        <v>140</v>
      </c>
      <c r="Z14" s="43" t="s">
        <v>141</v>
      </c>
      <c r="AA14" s="43" t="s">
        <v>142</v>
      </c>
      <c r="AB14" s="12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1:38" x14ac:dyDescent="0.15">
      <c r="A15" s="20" t="s">
        <v>200</v>
      </c>
      <c r="B15" s="28"/>
      <c r="J15" s="20"/>
      <c r="K15" s="42"/>
      <c r="L15" s="42"/>
      <c r="M15" s="42"/>
      <c r="N15" s="42"/>
      <c r="O15" s="42"/>
      <c r="P15" s="91">
        <v>2</v>
      </c>
      <c r="Q15" s="42"/>
      <c r="R15" s="42"/>
      <c r="S15" s="42"/>
      <c r="T15" s="42"/>
      <c r="U15" s="106"/>
      <c r="V15" s="106"/>
      <c r="W15" s="106"/>
      <c r="X15" s="106"/>
      <c r="Y15" s="106"/>
      <c r="Z15" s="102"/>
      <c r="AA15" s="102">
        <v>2</v>
      </c>
      <c r="AB15" s="125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</row>
    <row r="16" spans="1:38" x14ac:dyDescent="0.15">
      <c r="B16" s="28"/>
      <c r="J16" s="20"/>
      <c r="K16" s="42"/>
      <c r="L16" s="42"/>
      <c r="M16" s="42"/>
      <c r="N16" s="42"/>
      <c r="O16" s="42"/>
      <c r="P16" s="98" t="s">
        <v>203</v>
      </c>
      <c r="Q16" s="43" t="s">
        <v>132</v>
      </c>
      <c r="R16" s="43" t="s">
        <v>147</v>
      </c>
      <c r="S16" s="43" t="s">
        <v>133</v>
      </c>
      <c r="T16" s="43" t="s">
        <v>134</v>
      </c>
      <c r="U16" s="43" t="s">
        <v>135</v>
      </c>
      <c r="V16" s="43" t="s">
        <v>136</v>
      </c>
      <c r="W16" s="43" t="s">
        <v>137</v>
      </c>
      <c r="X16" s="43" t="s">
        <v>138</v>
      </c>
      <c r="Y16" s="43" t="s">
        <v>139</v>
      </c>
      <c r="Z16" s="43" t="s">
        <v>140</v>
      </c>
      <c r="AA16" s="43" t="s">
        <v>141</v>
      </c>
      <c r="AB16" s="122"/>
      <c r="AC16" s="42"/>
      <c r="AD16" s="42"/>
      <c r="AE16" s="42"/>
      <c r="AF16" s="42"/>
      <c r="AG16" s="42"/>
      <c r="AH16" s="42"/>
      <c r="AI16" s="42"/>
      <c r="AJ16" s="42"/>
      <c r="AK16" s="42"/>
      <c r="AL16" s="42"/>
    </row>
    <row r="17" spans="1:42" x14ac:dyDescent="0.15">
      <c r="A17" s="20" t="s">
        <v>201</v>
      </c>
      <c r="B17" s="31"/>
      <c r="C17" s="32"/>
      <c r="D17" s="32"/>
      <c r="E17" s="32"/>
      <c r="F17" s="32"/>
      <c r="G17" s="32"/>
      <c r="H17" s="32"/>
      <c r="I17" s="32"/>
      <c r="J17" s="39"/>
      <c r="K17" s="87"/>
      <c r="L17" s="87"/>
      <c r="M17" s="87"/>
      <c r="N17" s="87"/>
      <c r="O17" s="87"/>
      <c r="P17" s="87"/>
      <c r="Q17" s="92">
        <v>2</v>
      </c>
      <c r="R17" s="87"/>
      <c r="S17" s="87"/>
      <c r="T17" s="87"/>
      <c r="U17" s="87"/>
      <c r="V17" s="105"/>
      <c r="W17" s="105"/>
      <c r="X17" s="105"/>
      <c r="Y17" s="105"/>
      <c r="Z17" s="100"/>
      <c r="AA17" s="100">
        <v>2</v>
      </c>
      <c r="AB17" s="125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</row>
    <row r="18" spans="1:42" x14ac:dyDescent="0.15">
      <c r="B18" s="34"/>
      <c r="C18" s="35"/>
      <c r="D18" s="35"/>
      <c r="E18" s="35"/>
      <c r="F18" s="35"/>
      <c r="G18" s="35"/>
      <c r="H18" s="35"/>
      <c r="I18" s="35"/>
      <c r="J18" s="36"/>
      <c r="K18" s="43"/>
      <c r="L18" s="43"/>
      <c r="M18" s="43"/>
      <c r="N18" s="43"/>
      <c r="O18" s="43"/>
      <c r="P18" s="43"/>
      <c r="Q18" s="98" t="s">
        <v>203</v>
      </c>
      <c r="R18" s="43" t="s">
        <v>132</v>
      </c>
      <c r="S18" s="43" t="s">
        <v>147</v>
      </c>
      <c r="T18" s="43" t="s">
        <v>133</v>
      </c>
      <c r="U18" s="43" t="s">
        <v>134</v>
      </c>
      <c r="V18" s="43" t="s">
        <v>135</v>
      </c>
      <c r="W18" s="43" t="s">
        <v>136</v>
      </c>
      <c r="X18" s="43" t="s">
        <v>137</v>
      </c>
      <c r="Y18" s="43" t="s">
        <v>138</v>
      </c>
      <c r="Z18" s="43" t="s">
        <v>139</v>
      </c>
      <c r="AA18" s="43" t="s">
        <v>140</v>
      </c>
      <c r="AB18" s="122"/>
      <c r="AC18" s="42"/>
      <c r="AD18" s="42"/>
      <c r="AE18" s="42"/>
      <c r="AF18" s="42"/>
      <c r="AG18" s="42"/>
      <c r="AH18" s="42"/>
      <c r="AI18" s="42"/>
      <c r="AJ18" s="42"/>
      <c r="AK18" s="42"/>
      <c r="AL18" s="42"/>
    </row>
    <row r="19" spans="1:42" ht="14.25" thickBot="1" x14ac:dyDescent="0.2">
      <c r="A19" s="20" t="s">
        <v>202</v>
      </c>
      <c r="B19" s="29">
        <f>+B3+B5+B7+B9+B11+B13+B15+B17</f>
        <v>73</v>
      </c>
      <c r="C19" s="75">
        <f>+C3+C5+C7+C9+C11+C13+C15+C17</f>
        <v>47</v>
      </c>
      <c r="D19" s="75">
        <f t="shared" ref="D19:AA19" si="0">+D3+D5+D7+D9+D11+D13+D15+D17</f>
        <v>0</v>
      </c>
      <c r="E19" s="75">
        <f t="shared" si="0"/>
        <v>0</v>
      </c>
      <c r="F19" s="75">
        <f t="shared" si="0"/>
        <v>35</v>
      </c>
      <c r="G19" s="75">
        <f t="shared" si="0"/>
        <v>0</v>
      </c>
      <c r="H19" s="75">
        <f t="shared" si="0"/>
        <v>0</v>
      </c>
      <c r="I19" s="75">
        <f t="shared" si="0"/>
        <v>0</v>
      </c>
      <c r="J19" s="75">
        <f t="shared" si="0"/>
        <v>3</v>
      </c>
      <c r="K19" s="75">
        <f t="shared" si="0"/>
        <v>0</v>
      </c>
      <c r="L19" s="75">
        <f t="shared" si="0"/>
        <v>0</v>
      </c>
      <c r="M19" s="75">
        <f t="shared" si="0"/>
        <v>11</v>
      </c>
      <c r="N19" s="75">
        <f t="shared" si="0"/>
        <v>18</v>
      </c>
      <c r="O19" s="75">
        <f t="shared" si="0"/>
        <v>15</v>
      </c>
      <c r="P19" s="75">
        <f t="shared" si="0"/>
        <v>19</v>
      </c>
      <c r="Q19" s="75">
        <f t="shared" si="0"/>
        <v>22</v>
      </c>
      <c r="R19" s="75">
        <f t="shared" si="0"/>
        <v>17</v>
      </c>
      <c r="S19" s="75">
        <f t="shared" si="0"/>
        <v>20</v>
      </c>
      <c r="T19" s="75">
        <f t="shared" si="0"/>
        <v>12</v>
      </c>
      <c r="U19" s="75">
        <f t="shared" si="0"/>
        <v>19</v>
      </c>
      <c r="V19" s="75">
        <f t="shared" si="0"/>
        <v>23</v>
      </c>
      <c r="W19" s="75">
        <f t="shared" si="0"/>
        <v>27</v>
      </c>
      <c r="X19" s="75">
        <f t="shared" si="0"/>
        <v>17</v>
      </c>
      <c r="Y19" s="75">
        <f t="shared" si="0"/>
        <v>20</v>
      </c>
      <c r="Z19" s="75">
        <f t="shared" si="0"/>
        <v>12</v>
      </c>
      <c r="AA19" s="75">
        <f t="shared" si="0"/>
        <v>12</v>
      </c>
      <c r="AB19" s="28"/>
    </row>
    <row r="20" spans="1:42" x14ac:dyDescent="0.15">
      <c r="A20" s="20" t="s">
        <v>218</v>
      </c>
      <c r="B20">
        <f>+B19</f>
        <v>73</v>
      </c>
      <c r="C20">
        <f>+B20+C19</f>
        <v>120</v>
      </c>
      <c r="D20">
        <f t="shared" ref="D20:L20" si="1">+C20+D19</f>
        <v>120</v>
      </c>
      <c r="E20">
        <f t="shared" si="1"/>
        <v>120</v>
      </c>
      <c r="F20">
        <f t="shared" si="1"/>
        <v>155</v>
      </c>
      <c r="G20">
        <f t="shared" si="1"/>
        <v>155</v>
      </c>
      <c r="H20">
        <f t="shared" si="1"/>
        <v>155</v>
      </c>
      <c r="I20">
        <f t="shared" si="1"/>
        <v>155</v>
      </c>
      <c r="J20">
        <f t="shared" si="1"/>
        <v>158</v>
      </c>
      <c r="K20">
        <f t="shared" si="1"/>
        <v>158</v>
      </c>
      <c r="L20">
        <f t="shared" si="1"/>
        <v>158</v>
      </c>
      <c r="M20">
        <f>+L20+M11</f>
        <v>160</v>
      </c>
      <c r="N20">
        <f>+M20+N13</f>
        <v>160</v>
      </c>
      <c r="O20">
        <f>+N20+O13</f>
        <v>175</v>
      </c>
      <c r="P20">
        <f>+O20+P15</f>
        <v>177</v>
      </c>
      <c r="Q20">
        <f>+P20+Q17</f>
        <v>179</v>
      </c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</row>
    <row r="21" spans="1:42" x14ac:dyDescent="0.15">
      <c r="A21" s="20"/>
      <c r="K21"/>
      <c r="R21">
        <f t="shared" ref="R21:AA21" si="2">+Q21+R19</f>
        <v>17</v>
      </c>
      <c r="S21">
        <f t="shared" si="2"/>
        <v>37</v>
      </c>
      <c r="T21">
        <f t="shared" si="2"/>
        <v>49</v>
      </c>
      <c r="U21">
        <f t="shared" si="2"/>
        <v>68</v>
      </c>
      <c r="V21">
        <f t="shared" si="2"/>
        <v>91</v>
      </c>
      <c r="W21">
        <f t="shared" si="2"/>
        <v>118</v>
      </c>
      <c r="X21">
        <f t="shared" si="2"/>
        <v>135</v>
      </c>
      <c r="Y21">
        <f t="shared" si="2"/>
        <v>155</v>
      </c>
      <c r="Z21">
        <f t="shared" si="2"/>
        <v>167</v>
      </c>
      <c r="AA21">
        <f t="shared" si="2"/>
        <v>179</v>
      </c>
    </row>
    <row r="22" spans="1:42" x14ac:dyDescent="0.15">
      <c r="R22" s="114" t="s">
        <v>206</v>
      </c>
      <c r="U22" t="s">
        <v>222</v>
      </c>
      <c r="AA22" s="114" t="s">
        <v>206</v>
      </c>
    </row>
    <row r="23" spans="1:42" x14ac:dyDescent="0.15">
      <c r="R23" t="s">
        <v>207</v>
      </c>
      <c r="AA23" t="s">
        <v>205</v>
      </c>
    </row>
    <row r="24" spans="1:42" s="56" customFormat="1" x14ac:dyDescent="0.15"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spans="1:42" s="56" customFormat="1" ht="14.25" thickBot="1" x14ac:dyDescent="0.2">
      <c r="A25"/>
      <c r="B25" s="23" t="s">
        <v>235</v>
      </c>
      <c r="C25"/>
      <c r="D25"/>
      <c r="E25"/>
      <c r="F25"/>
      <c r="G25"/>
      <c r="H25"/>
      <c r="I25"/>
      <c r="J25"/>
      <c r="K25" s="1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42" s="56" customFormat="1" ht="14.25" thickBot="1" x14ac:dyDescent="0.2">
      <c r="A26"/>
      <c r="B26" s="44">
        <v>2011</v>
      </c>
      <c r="C26" s="45">
        <v>2012</v>
      </c>
      <c r="D26" s="45">
        <v>2013</v>
      </c>
      <c r="E26" s="45">
        <v>2014</v>
      </c>
      <c r="F26" s="45">
        <v>2015</v>
      </c>
      <c r="G26" s="45">
        <v>2016</v>
      </c>
      <c r="H26" s="45">
        <v>2017</v>
      </c>
      <c r="I26" s="45">
        <v>2018</v>
      </c>
      <c r="J26" s="57">
        <v>2019</v>
      </c>
      <c r="K26" s="45">
        <v>2020</v>
      </c>
      <c r="L26" s="57">
        <v>2021</v>
      </c>
      <c r="M26" s="45">
        <v>2022</v>
      </c>
      <c r="N26" s="57">
        <v>2023</v>
      </c>
      <c r="O26" s="45">
        <v>2024</v>
      </c>
      <c r="P26" s="57">
        <v>2025</v>
      </c>
      <c r="Q26" s="45">
        <v>2026</v>
      </c>
      <c r="R26" s="57">
        <v>2027</v>
      </c>
      <c r="S26" s="45">
        <v>2028</v>
      </c>
      <c r="T26" s="57">
        <v>2029</v>
      </c>
      <c r="U26" s="45">
        <v>2030</v>
      </c>
      <c r="V26" s="58">
        <v>2031</v>
      </c>
      <c r="W26" s="45">
        <v>2032</v>
      </c>
      <c r="X26" s="58">
        <v>2033</v>
      </c>
      <c r="Y26" s="45">
        <v>2034</v>
      </c>
      <c r="Z26" s="58">
        <v>2035</v>
      </c>
      <c r="AA26" s="144">
        <v>2036</v>
      </c>
      <c r="AB26"/>
      <c r="AC26"/>
      <c r="AD26"/>
      <c r="AE26"/>
      <c r="AF26"/>
      <c r="AG26"/>
      <c r="AH26"/>
      <c r="AI26"/>
      <c r="AJ26"/>
      <c r="AK26"/>
      <c r="AL26"/>
      <c r="AM26" s="25"/>
      <c r="AN26" s="25"/>
      <c r="AO26" s="25"/>
      <c r="AP26" s="25"/>
    </row>
    <row r="27" spans="1:42" s="56" customFormat="1" ht="14.25" thickTop="1" x14ac:dyDescent="0.15">
      <c r="A27" s="20" t="s">
        <v>146</v>
      </c>
      <c r="B27" s="121">
        <v>17</v>
      </c>
      <c r="C27" s="99"/>
      <c r="D27" s="99"/>
      <c r="E27" s="99"/>
      <c r="F27" s="99"/>
      <c r="G27" s="107"/>
      <c r="H27" s="107"/>
      <c r="I27" s="108"/>
      <c r="J27" s="107"/>
      <c r="K27" s="107"/>
      <c r="L27" s="107"/>
      <c r="M27" s="107"/>
      <c r="N27" s="107"/>
      <c r="O27" s="107"/>
      <c r="P27" s="109"/>
      <c r="Q27" s="99">
        <v>18</v>
      </c>
      <c r="R27" s="99"/>
      <c r="S27" s="99"/>
      <c r="T27" s="99"/>
      <c r="U27" s="99"/>
      <c r="V27" s="99"/>
      <c r="W27" s="107"/>
      <c r="X27" s="107"/>
      <c r="Y27" s="108"/>
      <c r="Z27" s="107"/>
      <c r="AA27" s="140"/>
      <c r="AB27" s="142"/>
      <c r="AC27" s="142"/>
      <c r="AD27" s="142"/>
      <c r="AE27" s="142"/>
      <c r="AF27" s="143"/>
      <c r="AG27" s="102"/>
      <c r="AH27" s="102"/>
      <c r="AI27" s="102"/>
      <c r="AJ27" s="102"/>
      <c r="AK27" s="102"/>
      <c r="AL27" s="102"/>
    </row>
    <row r="28" spans="1:42" s="56" customFormat="1" x14ac:dyDescent="0.15">
      <c r="A28" s="20"/>
      <c r="B28" s="129" t="s">
        <v>215</v>
      </c>
      <c r="C28" s="43" t="s">
        <v>132</v>
      </c>
      <c r="D28" s="43" t="s">
        <v>147</v>
      </c>
      <c r="E28" s="43" t="s">
        <v>133</v>
      </c>
      <c r="F28" s="43" t="s">
        <v>134</v>
      </c>
      <c r="G28" s="43" t="s">
        <v>135</v>
      </c>
      <c r="H28" s="43" t="s">
        <v>136</v>
      </c>
      <c r="I28" s="43" t="s">
        <v>137</v>
      </c>
      <c r="J28" s="43" t="s">
        <v>138</v>
      </c>
      <c r="K28" s="43" t="s">
        <v>139</v>
      </c>
      <c r="L28" s="43" t="s">
        <v>140</v>
      </c>
      <c r="M28" s="43" t="s">
        <v>141</v>
      </c>
      <c r="N28" s="43" t="s">
        <v>142</v>
      </c>
      <c r="O28" s="43" t="s">
        <v>143</v>
      </c>
      <c r="P28" s="43" t="s">
        <v>144</v>
      </c>
      <c r="Q28" s="43" t="s">
        <v>145</v>
      </c>
      <c r="R28"/>
      <c r="S28"/>
      <c r="T28"/>
      <c r="U28"/>
      <c r="V28"/>
      <c r="W28" s="35"/>
      <c r="X28" s="35"/>
      <c r="Y28" s="36"/>
      <c r="Z28"/>
      <c r="AA28" s="27"/>
      <c r="AB28"/>
      <c r="AC28"/>
      <c r="AD28"/>
      <c r="AE28"/>
      <c r="AF28"/>
      <c r="AG28"/>
      <c r="AH28"/>
      <c r="AI28"/>
      <c r="AJ28"/>
      <c r="AK28"/>
      <c r="AL28"/>
    </row>
    <row r="29" spans="1:42" s="56" customFormat="1" x14ac:dyDescent="0.15">
      <c r="A29" s="20" t="s">
        <v>148</v>
      </c>
      <c r="B29" s="30"/>
      <c r="C29" s="25">
        <v>20</v>
      </c>
      <c r="D29" s="25"/>
      <c r="E29" s="25"/>
      <c r="F29" s="25"/>
      <c r="G29" s="25"/>
      <c r="H29" s="25"/>
      <c r="I29" s="133"/>
      <c r="J29" s="134"/>
      <c r="K29" s="134"/>
      <c r="L29" s="32"/>
      <c r="M29" s="32"/>
      <c r="N29" s="32"/>
      <c r="O29" s="32"/>
      <c r="P29" s="32"/>
      <c r="Q29" s="32"/>
      <c r="R29" s="134">
        <v>18</v>
      </c>
      <c r="S29" s="32"/>
      <c r="T29" s="32"/>
      <c r="U29" s="32"/>
      <c r="V29" s="32"/>
      <c r="W29" s="25"/>
      <c r="X29"/>
      <c r="Y29" s="20"/>
      <c r="Z29" s="32"/>
      <c r="AA29" s="33"/>
      <c r="AB29"/>
      <c r="AC29"/>
      <c r="AD29"/>
      <c r="AE29"/>
      <c r="AF29"/>
      <c r="AG29"/>
      <c r="AH29"/>
      <c r="AI29"/>
      <c r="AJ29"/>
      <c r="AK29"/>
      <c r="AL29"/>
    </row>
    <row r="30" spans="1:42" s="56" customFormat="1" x14ac:dyDescent="0.15">
      <c r="A30" s="20"/>
      <c r="B30" s="122"/>
      <c r="C30" s="91" t="s">
        <v>215</v>
      </c>
      <c r="D30" s="43" t="s">
        <v>132</v>
      </c>
      <c r="E30" s="43" t="s">
        <v>147</v>
      </c>
      <c r="F30" s="43" t="s">
        <v>133</v>
      </c>
      <c r="G30" s="43" t="s">
        <v>134</v>
      </c>
      <c r="H30" s="43" t="s">
        <v>135</v>
      </c>
      <c r="I30" s="43" t="s">
        <v>136</v>
      </c>
      <c r="J30" s="43" t="s">
        <v>137</v>
      </c>
      <c r="K30" s="43" t="s">
        <v>138</v>
      </c>
      <c r="L30" s="43" t="s">
        <v>139</v>
      </c>
      <c r="M30" s="43" t="s">
        <v>140</v>
      </c>
      <c r="N30" s="43" t="s">
        <v>141</v>
      </c>
      <c r="O30" s="43" t="s">
        <v>142</v>
      </c>
      <c r="P30" s="43" t="s">
        <v>143</v>
      </c>
      <c r="Q30" s="43" t="s">
        <v>144</v>
      </c>
      <c r="R30" s="43" t="s">
        <v>145</v>
      </c>
      <c r="S30" s="35"/>
      <c r="T30" s="35"/>
      <c r="U30" s="35"/>
      <c r="V30" s="35"/>
      <c r="W30" s="53"/>
      <c r="X30"/>
      <c r="Y30" s="20"/>
      <c r="Z30" s="35"/>
      <c r="AA30" s="37"/>
      <c r="AB30"/>
      <c r="AC30"/>
      <c r="AD30"/>
      <c r="AE30"/>
      <c r="AF30"/>
      <c r="AG30"/>
      <c r="AH30"/>
      <c r="AI30"/>
      <c r="AJ30"/>
      <c r="AK30"/>
      <c r="AL30"/>
    </row>
    <row r="31" spans="1:42" s="56" customFormat="1" x14ac:dyDescent="0.15">
      <c r="A31" s="20" t="s">
        <v>149</v>
      </c>
      <c r="B31" s="123"/>
      <c r="C31" s="134"/>
      <c r="D31" s="134">
        <v>12</v>
      </c>
      <c r="E31" s="134"/>
      <c r="F31" s="134"/>
      <c r="G31" s="134"/>
      <c r="H31" s="134"/>
      <c r="I31" s="136"/>
      <c r="J31" s="25"/>
      <c r="K31" s="25"/>
      <c r="L31" s="102"/>
      <c r="M31" s="102"/>
      <c r="N31" s="102"/>
      <c r="O31" s="102"/>
      <c r="P31" s="102"/>
      <c r="Q31" s="102"/>
      <c r="R31" s="102"/>
      <c r="S31" s="102">
        <v>18</v>
      </c>
      <c r="T31" s="102"/>
      <c r="U31" s="102"/>
      <c r="V31" s="102"/>
      <c r="W31" s="100"/>
      <c r="X31" s="100"/>
      <c r="Y31" s="101"/>
      <c r="Z31" s="102"/>
      <c r="AA31" s="103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</row>
    <row r="32" spans="1:42" x14ac:dyDescent="0.15">
      <c r="B32" s="124"/>
      <c r="C32" s="137"/>
      <c r="D32" s="91" t="s">
        <v>215</v>
      </c>
      <c r="E32" s="42" t="s">
        <v>132</v>
      </c>
      <c r="F32" s="42" t="s">
        <v>147</v>
      </c>
      <c r="G32" s="42" t="s">
        <v>133</v>
      </c>
      <c r="H32" s="42" t="s">
        <v>134</v>
      </c>
      <c r="I32" s="43" t="s">
        <v>135</v>
      </c>
      <c r="J32" s="43" t="s">
        <v>136</v>
      </c>
      <c r="K32" s="43" t="s">
        <v>137</v>
      </c>
      <c r="L32" s="43" t="s">
        <v>138</v>
      </c>
      <c r="M32" s="43" t="s">
        <v>139</v>
      </c>
      <c r="N32" s="43" t="s">
        <v>140</v>
      </c>
      <c r="O32" s="43" t="s">
        <v>141</v>
      </c>
      <c r="P32" s="43" t="s">
        <v>142</v>
      </c>
      <c r="Q32" s="43" t="s">
        <v>143</v>
      </c>
      <c r="R32" s="43" t="s">
        <v>144</v>
      </c>
      <c r="S32" s="43" t="s">
        <v>145</v>
      </c>
      <c r="W32" s="54"/>
      <c r="X32" s="54"/>
      <c r="Y32" s="54"/>
      <c r="AA32" s="27"/>
    </row>
    <row r="33" spans="1:38" x14ac:dyDescent="0.15">
      <c r="A33" s="20" t="s">
        <v>150</v>
      </c>
      <c r="B33" s="125"/>
      <c r="C33" s="25"/>
      <c r="D33" s="134"/>
      <c r="E33" s="134">
        <v>19</v>
      </c>
      <c r="F33" s="134"/>
      <c r="G33" s="134"/>
      <c r="H33" s="134"/>
      <c r="I33" s="25"/>
      <c r="J33" s="134"/>
      <c r="K33" s="134"/>
      <c r="L33" s="100"/>
      <c r="M33" s="100"/>
      <c r="N33" s="100"/>
      <c r="O33" s="100"/>
      <c r="P33" s="100"/>
      <c r="Q33" s="100"/>
      <c r="R33" s="100"/>
      <c r="S33" s="100"/>
      <c r="T33" s="100">
        <v>18</v>
      </c>
      <c r="U33" s="100"/>
      <c r="V33" s="100"/>
      <c r="W33" s="102"/>
      <c r="X33" s="102"/>
      <c r="Y33" s="102"/>
      <c r="Z33" s="100"/>
      <c r="AA33" s="104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</row>
    <row r="34" spans="1:38" x14ac:dyDescent="0.15">
      <c r="B34" s="124"/>
      <c r="C34" s="137"/>
      <c r="D34" s="137"/>
      <c r="E34" s="91" t="s">
        <v>215</v>
      </c>
      <c r="F34" s="43" t="s">
        <v>132</v>
      </c>
      <c r="G34" s="43" t="s">
        <v>147</v>
      </c>
      <c r="H34" s="43" t="s">
        <v>133</v>
      </c>
      <c r="I34" s="43" t="s">
        <v>134</v>
      </c>
      <c r="J34" s="43" t="s">
        <v>135</v>
      </c>
      <c r="K34" s="43" t="s">
        <v>136</v>
      </c>
      <c r="L34" s="43" t="s">
        <v>137</v>
      </c>
      <c r="M34" s="43" t="s">
        <v>138</v>
      </c>
      <c r="N34" s="43" t="s">
        <v>139</v>
      </c>
      <c r="O34" s="43" t="s">
        <v>140</v>
      </c>
      <c r="P34" s="43" t="s">
        <v>141</v>
      </c>
      <c r="Q34" s="43" t="s">
        <v>142</v>
      </c>
      <c r="R34" s="43" t="s">
        <v>143</v>
      </c>
      <c r="S34" s="43" t="s">
        <v>144</v>
      </c>
      <c r="T34" s="43" t="s">
        <v>145</v>
      </c>
      <c r="U34" s="35"/>
      <c r="V34" s="35"/>
      <c r="W34" s="43"/>
      <c r="X34" s="43"/>
      <c r="Y34" s="43"/>
      <c r="Z34" s="54"/>
      <c r="AA34" s="37"/>
    </row>
    <row r="35" spans="1:38" x14ac:dyDescent="0.15">
      <c r="A35" s="20" t="s">
        <v>198</v>
      </c>
      <c r="B35" s="126"/>
      <c r="C35" s="138"/>
      <c r="D35" s="138"/>
      <c r="E35" s="138"/>
      <c r="F35" s="138">
        <v>23</v>
      </c>
      <c r="G35" s="138"/>
      <c r="H35" s="138"/>
      <c r="I35" s="138"/>
      <c r="J35" s="134"/>
      <c r="K35" s="134"/>
      <c r="L35" s="100"/>
      <c r="M35" s="100"/>
      <c r="N35" s="100"/>
      <c r="O35" s="100"/>
      <c r="P35" s="100"/>
      <c r="Q35" s="100"/>
      <c r="R35" s="100"/>
      <c r="S35" s="100"/>
      <c r="T35" s="100"/>
      <c r="U35" s="100">
        <v>18</v>
      </c>
      <c r="V35" s="100"/>
      <c r="W35" s="105"/>
      <c r="X35" s="105"/>
      <c r="Y35" s="105"/>
      <c r="Z35" s="100"/>
      <c r="AA35" s="104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</row>
    <row r="36" spans="1:38" x14ac:dyDescent="0.15">
      <c r="B36" s="124"/>
      <c r="C36" s="137"/>
      <c r="D36" s="137"/>
      <c r="E36" s="137"/>
      <c r="F36" s="139" t="s">
        <v>215</v>
      </c>
      <c r="G36" s="43" t="s">
        <v>132</v>
      </c>
      <c r="H36" s="43" t="s">
        <v>147</v>
      </c>
      <c r="I36" s="43" t="s">
        <v>133</v>
      </c>
      <c r="J36" s="43" t="s">
        <v>134</v>
      </c>
      <c r="K36" s="43" t="s">
        <v>135</v>
      </c>
      <c r="L36" s="43" t="s">
        <v>136</v>
      </c>
      <c r="M36" s="43" t="s">
        <v>137</v>
      </c>
      <c r="N36" s="43" t="s">
        <v>138</v>
      </c>
      <c r="O36" s="43" t="s">
        <v>139</v>
      </c>
      <c r="P36" s="43" t="s">
        <v>140</v>
      </c>
      <c r="Q36" s="43" t="s">
        <v>141</v>
      </c>
      <c r="R36" s="43" t="s">
        <v>142</v>
      </c>
      <c r="S36" s="43" t="s">
        <v>143</v>
      </c>
      <c r="T36" s="43" t="s">
        <v>144</v>
      </c>
      <c r="U36" s="43" t="s">
        <v>145</v>
      </c>
      <c r="V36" s="43"/>
      <c r="W36" s="43"/>
      <c r="X36" s="43"/>
      <c r="Y36" s="43"/>
      <c r="Z36" s="43"/>
      <c r="AA36" s="88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</row>
    <row r="37" spans="1:38" x14ac:dyDescent="0.15">
      <c r="A37" s="20" t="s">
        <v>199</v>
      </c>
      <c r="B37" s="127"/>
      <c r="C37" s="135"/>
      <c r="D37" s="135"/>
      <c r="E37" s="135"/>
      <c r="F37" s="135"/>
      <c r="G37" s="135">
        <v>27</v>
      </c>
      <c r="H37" s="135"/>
      <c r="I37" s="135"/>
      <c r="J37" s="25"/>
      <c r="K37" s="25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>
        <v>18</v>
      </c>
      <c r="W37" s="106"/>
      <c r="X37" s="106"/>
      <c r="Y37" s="106"/>
      <c r="Z37" s="102"/>
      <c r="AA37" s="103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</row>
    <row r="38" spans="1:38" x14ac:dyDescent="0.15">
      <c r="B38" s="124"/>
      <c r="C38" s="137"/>
      <c r="D38" s="137"/>
      <c r="E38" s="137"/>
      <c r="F38" s="137"/>
      <c r="G38" s="91" t="s">
        <v>215</v>
      </c>
      <c r="H38" s="42" t="s">
        <v>132</v>
      </c>
      <c r="I38" s="42" t="s">
        <v>147</v>
      </c>
      <c r="J38" s="43" t="s">
        <v>133</v>
      </c>
      <c r="K38" s="43" t="s">
        <v>134</v>
      </c>
      <c r="L38" s="43" t="s">
        <v>135</v>
      </c>
      <c r="M38" s="43" t="s">
        <v>136</v>
      </c>
      <c r="N38" s="43" t="s">
        <v>137</v>
      </c>
      <c r="O38" s="43" t="s">
        <v>138</v>
      </c>
      <c r="P38" s="43" t="s">
        <v>139</v>
      </c>
      <c r="Q38" s="43" t="s">
        <v>140</v>
      </c>
      <c r="R38" s="43" t="s">
        <v>141</v>
      </c>
      <c r="S38" s="43" t="s">
        <v>142</v>
      </c>
      <c r="T38" s="43" t="s">
        <v>143</v>
      </c>
      <c r="U38" s="43" t="s">
        <v>144</v>
      </c>
      <c r="V38" s="43" t="s">
        <v>145</v>
      </c>
      <c r="W38" s="43"/>
      <c r="X38" s="43"/>
      <c r="Y38" s="43"/>
      <c r="Z38" s="43"/>
      <c r="AA38" s="88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</row>
    <row r="39" spans="1:38" x14ac:dyDescent="0.15">
      <c r="A39" s="20" t="s">
        <v>200</v>
      </c>
      <c r="B39" s="122"/>
      <c r="C39" s="135"/>
      <c r="D39" s="135"/>
      <c r="E39" s="135"/>
      <c r="F39" s="135"/>
      <c r="G39" s="138"/>
      <c r="H39" s="138">
        <v>17</v>
      </c>
      <c r="I39" s="138"/>
      <c r="J39" s="25"/>
      <c r="K39" s="25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32">
        <v>18</v>
      </c>
      <c r="X39" s="106"/>
      <c r="Y39" s="106"/>
      <c r="Z39" s="102"/>
      <c r="AA39" s="103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</row>
    <row r="40" spans="1:38" x14ac:dyDescent="0.15">
      <c r="B40" s="124"/>
      <c r="C40" s="137"/>
      <c r="D40" s="137"/>
      <c r="E40" s="137"/>
      <c r="F40" s="137"/>
      <c r="G40" s="137"/>
      <c r="H40" s="139" t="s">
        <v>215</v>
      </c>
      <c r="I40" s="43" t="s">
        <v>132</v>
      </c>
      <c r="J40" s="43" t="s">
        <v>147</v>
      </c>
      <c r="K40" s="43" t="s">
        <v>133</v>
      </c>
      <c r="L40" s="43" t="s">
        <v>134</v>
      </c>
      <c r="M40" s="43" t="s">
        <v>135</v>
      </c>
      <c r="N40" s="43" t="s">
        <v>136</v>
      </c>
      <c r="O40" s="43" t="s">
        <v>137</v>
      </c>
      <c r="P40" s="43" t="s">
        <v>138</v>
      </c>
      <c r="Q40" s="43" t="s">
        <v>139</v>
      </c>
      <c r="R40" s="43" t="s">
        <v>140</v>
      </c>
      <c r="S40" s="43" t="s">
        <v>141</v>
      </c>
      <c r="T40" s="43" t="s">
        <v>142</v>
      </c>
      <c r="U40" s="43" t="s">
        <v>143</v>
      </c>
      <c r="V40" s="43" t="s">
        <v>144</v>
      </c>
      <c r="W40" s="43" t="s">
        <v>145</v>
      </c>
      <c r="X40" s="43"/>
      <c r="Y40" s="43"/>
      <c r="Z40" s="43"/>
      <c r="AA40" s="88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</row>
    <row r="41" spans="1:38" x14ac:dyDescent="0.15">
      <c r="A41" s="20" t="s">
        <v>201</v>
      </c>
      <c r="B41" s="122"/>
      <c r="C41" s="135"/>
      <c r="D41" s="135"/>
      <c r="E41" s="135"/>
      <c r="F41" s="135"/>
      <c r="G41" s="135"/>
      <c r="H41" s="135"/>
      <c r="I41" s="135">
        <v>20</v>
      </c>
      <c r="J41" s="135"/>
      <c r="K41" s="135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135">
        <v>18</v>
      </c>
      <c r="Y41" s="42"/>
      <c r="Z41" s="42"/>
      <c r="AA41" s="130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</row>
    <row r="42" spans="1:38" x14ac:dyDescent="0.15">
      <c r="B42" s="122"/>
      <c r="C42" s="135"/>
      <c r="D42" s="135"/>
      <c r="E42" s="135"/>
      <c r="F42" s="135"/>
      <c r="G42" s="135"/>
      <c r="H42" s="135"/>
      <c r="I42" s="91" t="s">
        <v>215</v>
      </c>
      <c r="J42" s="43" t="s">
        <v>132</v>
      </c>
      <c r="K42" s="43" t="s">
        <v>147</v>
      </c>
      <c r="L42" s="43" t="s">
        <v>133</v>
      </c>
      <c r="M42" s="43" t="s">
        <v>134</v>
      </c>
      <c r="N42" s="43" t="s">
        <v>135</v>
      </c>
      <c r="O42" s="43" t="s">
        <v>136</v>
      </c>
      <c r="P42" s="43" t="s">
        <v>137</v>
      </c>
      <c r="Q42" s="43" t="s">
        <v>138</v>
      </c>
      <c r="R42" s="43" t="s">
        <v>139</v>
      </c>
      <c r="S42" s="43" t="s">
        <v>140</v>
      </c>
      <c r="T42" s="43" t="s">
        <v>141</v>
      </c>
      <c r="U42" s="43" t="s">
        <v>142</v>
      </c>
      <c r="V42" s="43" t="s">
        <v>143</v>
      </c>
      <c r="W42" s="43" t="s">
        <v>144</v>
      </c>
      <c r="X42" s="43" t="s">
        <v>145</v>
      </c>
      <c r="Y42" s="42"/>
      <c r="Z42" s="42"/>
      <c r="AA42" s="130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</row>
    <row r="43" spans="1:38" x14ac:dyDescent="0.15">
      <c r="A43" s="20" t="s">
        <v>216</v>
      </c>
      <c r="B43" s="128"/>
      <c r="C43" s="138"/>
      <c r="D43" s="138"/>
      <c r="E43" s="138"/>
      <c r="F43" s="138"/>
      <c r="G43" s="138"/>
      <c r="H43" s="138"/>
      <c r="I43" s="138"/>
      <c r="J43" s="138">
        <v>12</v>
      </c>
      <c r="K43" s="138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138">
        <v>18</v>
      </c>
      <c r="Z43" s="87"/>
      <c r="AA43" s="131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</row>
    <row r="44" spans="1:38" x14ac:dyDescent="0.15">
      <c r="B44" s="124"/>
      <c r="C44" s="137"/>
      <c r="D44" s="137"/>
      <c r="E44" s="137"/>
      <c r="F44" s="137"/>
      <c r="G44" s="137"/>
      <c r="H44" s="137"/>
      <c r="I44" s="137"/>
      <c r="J44" s="91" t="s">
        <v>215</v>
      </c>
      <c r="K44" s="43" t="s">
        <v>132</v>
      </c>
      <c r="L44" s="43" t="s">
        <v>147</v>
      </c>
      <c r="M44" s="43" t="s">
        <v>133</v>
      </c>
      <c r="N44" s="43" t="s">
        <v>134</v>
      </c>
      <c r="O44" s="43" t="s">
        <v>135</v>
      </c>
      <c r="P44" s="43" t="s">
        <v>136</v>
      </c>
      <c r="Q44" s="43" t="s">
        <v>137</v>
      </c>
      <c r="R44" s="43" t="s">
        <v>138</v>
      </c>
      <c r="S44" s="43" t="s">
        <v>139</v>
      </c>
      <c r="T44" s="43" t="s">
        <v>140</v>
      </c>
      <c r="U44" s="43" t="s">
        <v>141</v>
      </c>
      <c r="V44" s="43" t="s">
        <v>142</v>
      </c>
      <c r="W44" s="43" t="s">
        <v>143</v>
      </c>
      <c r="X44" s="43" t="s">
        <v>144</v>
      </c>
      <c r="Y44" s="43" t="s">
        <v>145</v>
      </c>
      <c r="Z44" s="43"/>
      <c r="AA44" s="88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</row>
    <row r="45" spans="1:38" x14ac:dyDescent="0.15">
      <c r="A45" s="20" t="s">
        <v>217</v>
      </c>
      <c r="B45" s="128"/>
      <c r="C45" s="138"/>
      <c r="D45" s="138"/>
      <c r="E45" s="138"/>
      <c r="F45" s="138"/>
      <c r="G45" s="138"/>
      <c r="H45" s="138"/>
      <c r="I45" s="138"/>
      <c r="J45" s="134"/>
      <c r="K45" s="134">
        <v>12</v>
      </c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5"/>
      <c r="X45" s="105"/>
      <c r="Y45" s="105"/>
      <c r="Z45" s="100">
        <v>17</v>
      </c>
      <c r="AA45" s="104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</row>
    <row r="46" spans="1:38" x14ac:dyDescent="0.15">
      <c r="B46" s="124"/>
      <c r="C46" s="43"/>
      <c r="D46" s="43"/>
      <c r="E46" s="43"/>
      <c r="F46" s="43"/>
      <c r="G46" s="43"/>
      <c r="H46" s="43"/>
      <c r="I46" s="43"/>
      <c r="J46" s="43"/>
      <c r="K46" s="91" t="s">
        <v>215</v>
      </c>
      <c r="L46" s="43" t="s">
        <v>132</v>
      </c>
      <c r="M46" s="43" t="s">
        <v>147</v>
      </c>
      <c r="N46" s="43" t="s">
        <v>133</v>
      </c>
      <c r="O46" s="43" t="s">
        <v>134</v>
      </c>
      <c r="P46" s="43" t="s">
        <v>135</v>
      </c>
      <c r="Q46" s="43" t="s">
        <v>136</v>
      </c>
      <c r="R46" s="43" t="s">
        <v>137</v>
      </c>
      <c r="S46" s="43" t="s">
        <v>138</v>
      </c>
      <c r="T46" s="43" t="s">
        <v>139</v>
      </c>
      <c r="U46" s="43" t="s">
        <v>140</v>
      </c>
      <c r="V46" s="43" t="s">
        <v>141</v>
      </c>
      <c r="W46" s="43" t="s">
        <v>142</v>
      </c>
      <c r="X46" s="43" t="s">
        <v>143</v>
      </c>
      <c r="Y46" s="43" t="s">
        <v>144</v>
      </c>
      <c r="Z46" s="43" t="s">
        <v>145</v>
      </c>
      <c r="AA46" s="88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</row>
    <row r="47" spans="1:38" ht="14.25" thickBot="1" x14ac:dyDescent="0.2">
      <c r="A47" s="20" t="s">
        <v>202</v>
      </c>
      <c r="B47" s="11">
        <f>+B27+B29+B31+B33+B35+B37+B39+B41+B43+B45</f>
        <v>17</v>
      </c>
      <c r="C47" s="75">
        <f>+C27+C29+C31+C33+C35+C37+C39+C41+C43+C45</f>
        <v>20</v>
      </c>
      <c r="D47" s="75">
        <f t="shared" ref="D47:Q47" si="3">+D27+D29+D31+D33+D35+D37+D39+D41+D43+D45</f>
        <v>12</v>
      </c>
      <c r="E47" s="75">
        <f t="shared" si="3"/>
        <v>19</v>
      </c>
      <c r="F47" s="75">
        <f t="shared" si="3"/>
        <v>23</v>
      </c>
      <c r="G47" s="75">
        <f t="shared" si="3"/>
        <v>27</v>
      </c>
      <c r="H47" s="75">
        <f t="shared" si="3"/>
        <v>17</v>
      </c>
      <c r="I47" s="75">
        <f t="shared" si="3"/>
        <v>20</v>
      </c>
      <c r="J47" s="75">
        <f t="shared" si="3"/>
        <v>12</v>
      </c>
      <c r="K47" s="75">
        <f t="shared" si="3"/>
        <v>12</v>
      </c>
      <c r="L47" s="75">
        <f t="shared" si="3"/>
        <v>0</v>
      </c>
      <c r="M47" s="75">
        <f t="shared" si="3"/>
        <v>0</v>
      </c>
      <c r="N47" s="75">
        <f t="shared" si="3"/>
        <v>0</v>
      </c>
      <c r="O47" s="75">
        <f t="shared" si="3"/>
        <v>0</v>
      </c>
      <c r="P47" s="75">
        <f t="shared" si="3"/>
        <v>0</v>
      </c>
      <c r="Q47" s="75">
        <f t="shared" si="3"/>
        <v>18</v>
      </c>
      <c r="R47" s="75">
        <f t="shared" ref="R47:AA47" si="4">+R27+R29+R31+R33+R35+R37+R39+R41+R43+R45</f>
        <v>18</v>
      </c>
      <c r="S47" s="75">
        <f t="shared" si="4"/>
        <v>18</v>
      </c>
      <c r="T47" s="75">
        <f t="shared" si="4"/>
        <v>18</v>
      </c>
      <c r="U47" s="75">
        <f t="shared" si="4"/>
        <v>18</v>
      </c>
      <c r="V47" s="75">
        <f t="shared" si="4"/>
        <v>18</v>
      </c>
      <c r="W47" s="75">
        <f t="shared" si="4"/>
        <v>18</v>
      </c>
      <c r="X47" s="75">
        <f t="shared" si="4"/>
        <v>18</v>
      </c>
      <c r="Y47" s="75">
        <f t="shared" si="4"/>
        <v>18</v>
      </c>
      <c r="Z47" s="75">
        <f t="shared" si="4"/>
        <v>17</v>
      </c>
      <c r="AA47" s="93">
        <f t="shared" si="4"/>
        <v>0</v>
      </c>
    </row>
    <row r="48" spans="1:38" x14ac:dyDescent="0.15">
      <c r="A48" s="20" t="s">
        <v>218</v>
      </c>
      <c r="B48">
        <f>+B47</f>
        <v>17</v>
      </c>
      <c r="C48">
        <f t="shared" ref="C48:K48" si="5">+B48+C47</f>
        <v>37</v>
      </c>
      <c r="D48">
        <f t="shared" si="5"/>
        <v>49</v>
      </c>
      <c r="E48">
        <f t="shared" si="5"/>
        <v>68</v>
      </c>
      <c r="F48">
        <f t="shared" si="5"/>
        <v>91</v>
      </c>
      <c r="G48">
        <f t="shared" si="5"/>
        <v>118</v>
      </c>
      <c r="H48">
        <f t="shared" si="5"/>
        <v>135</v>
      </c>
      <c r="I48">
        <f t="shared" si="5"/>
        <v>155</v>
      </c>
      <c r="J48">
        <f t="shared" si="5"/>
        <v>167</v>
      </c>
      <c r="K48">
        <f t="shared" si="5"/>
        <v>179</v>
      </c>
      <c r="Q48">
        <f>+Q47</f>
        <v>18</v>
      </c>
      <c r="R48">
        <f t="shared" ref="R48:AA48" si="6">+Q48+R47</f>
        <v>36</v>
      </c>
      <c r="S48">
        <f t="shared" si="6"/>
        <v>54</v>
      </c>
      <c r="T48">
        <f t="shared" si="6"/>
        <v>72</v>
      </c>
      <c r="U48">
        <f t="shared" si="6"/>
        <v>90</v>
      </c>
      <c r="V48">
        <f t="shared" si="6"/>
        <v>108</v>
      </c>
      <c r="W48">
        <f t="shared" si="6"/>
        <v>126</v>
      </c>
      <c r="X48">
        <f t="shared" si="6"/>
        <v>144</v>
      </c>
      <c r="Y48">
        <f t="shared" si="6"/>
        <v>162</v>
      </c>
      <c r="Z48">
        <f t="shared" si="6"/>
        <v>179</v>
      </c>
      <c r="AA48">
        <f t="shared" si="6"/>
        <v>179</v>
      </c>
      <c r="AI48" s="90"/>
      <c r="AJ48" s="90"/>
      <c r="AK48" s="90"/>
      <c r="AL48" s="90"/>
    </row>
    <row r="49" spans="1:16" x14ac:dyDescent="0.15">
      <c r="A49" s="20"/>
      <c r="K49"/>
    </row>
    <row r="52" spans="1:16" x14ac:dyDescent="0.15">
      <c r="K52" s="22"/>
    </row>
    <row r="53" spans="1:16" x14ac:dyDescent="0.1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5"/>
      <c r="M53" s="25"/>
      <c r="N53" s="25"/>
      <c r="O53" s="25"/>
      <c r="P53" s="25"/>
    </row>
    <row r="54" spans="1:16" x14ac:dyDescent="0.1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25"/>
      <c r="N54" s="25"/>
      <c r="O54" s="25"/>
      <c r="P54" s="25"/>
    </row>
    <row r="55" spans="1:16" x14ac:dyDescent="0.1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111"/>
      <c r="M55" s="112"/>
      <c r="N55" s="25"/>
      <c r="O55" s="25"/>
      <c r="P55" s="25"/>
    </row>
    <row r="56" spans="1:16" x14ac:dyDescent="0.1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112"/>
      <c r="N56" s="25"/>
      <c r="O56" s="25"/>
      <c r="P56" s="25"/>
    </row>
    <row r="57" spans="1:16" x14ac:dyDescent="0.1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25"/>
      <c r="N57" s="25"/>
      <c r="O57" s="25"/>
      <c r="P57" s="25"/>
    </row>
    <row r="58" spans="1:16" x14ac:dyDescent="0.15">
      <c r="A58" s="116"/>
      <c r="B58" s="117"/>
      <c r="C58" s="199" t="s">
        <v>210</v>
      </c>
      <c r="D58" s="200"/>
      <c r="E58" s="204" t="s">
        <v>209</v>
      </c>
      <c r="F58" s="205"/>
      <c r="G58" s="212" t="s">
        <v>211</v>
      </c>
      <c r="H58" s="213"/>
      <c r="I58" s="198" t="s">
        <v>212</v>
      </c>
      <c r="J58" s="198"/>
      <c r="K58" s="56"/>
      <c r="L58" s="56"/>
      <c r="M58" s="56"/>
      <c r="N58" s="25"/>
      <c r="O58" s="25"/>
      <c r="P58" s="25"/>
    </row>
    <row r="59" spans="1:16" x14ac:dyDescent="0.15">
      <c r="A59" s="116" t="s">
        <v>192</v>
      </c>
      <c r="B59" s="118"/>
      <c r="C59" s="201">
        <v>12000</v>
      </c>
      <c r="D59" s="202"/>
      <c r="E59" s="206">
        <v>11</v>
      </c>
      <c r="F59" s="207"/>
      <c r="G59" s="214">
        <f>+C59/E59/365</f>
        <v>2.9887920298879207</v>
      </c>
      <c r="H59" s="202"/>
      <c r="I59" s="198">
        <v>10</v>
      </c>
      <c r="J59" s="198"/>
      <c r="K59" s="56"/>
      <c r="L59" s="56"/>
      <c r="M59" s="56"/>
      <c r="N59" s="25"/>
      <c r="O59" s="25"/>
      <c r="P59" s="25"/>
    </row>
    <row r="60" spans="1:16" x14ac:dyDescent="0.15">
      <c r="A60" s="116" t="s">
        <v>197</v>
      </c>
      <c r="B60" s="118"/>
      <c r="C60" s="201">
        <v>24000</v>
      </c>
      <c r="D60" s="202"/>
      <c r="E60" s="208"/>
      <c r="F60" s="209"/>
      <c r="G60" s="214">
        <f>+C60/E59/365</f>
        <v>5.9775840597758414</v>
      </c>
      <c r="H60" s="202"/>
      <c r="I60" s="198">
        <v>10</v>
      </c>
      <c r="J60" s="198"/>
      <c r="K60" s="56"/>
      <c r="L60" s="56"/>
      <c r="M60" s="56"/>
      <c r="N60" s="25"/>
      <c r="O60" s="25"/>
      <c r="P60" s="25"/>
    </row>
    <row r="61" spans="1:16" x14ac:dyDescent="0.15">
      <c r="A61" s="116" t="s">
        <v>193</v>
      </c>
      <c r="B61" s="119"/>
      <c r="C61" s="203">
        <v>40000</v>
      </c>
      <c r="D61" s="202"/>
      <c r="E61" s="210"/>
      <c r="F61" s="211"/>
      <c r="G61" s="214">
        <f>+C61/E59/365</f>
        <v>9.9626400996264017</v>
      </c>
      <c r="H61" s="202"/>
      <c r="I61" s="198">
        <v>10</v>
      </c>
      <c r="J61" s="198"/>
    </row>
    <row r="62" spans="1:16" x14ac:dyDescent="0.15">
      <c r="C62" s="96"/>
      <c r="D62" s="110"/>
      <c r="K62" s="22"/>
    </row>
    <row r="63" spans="1:16" x14ac:dyDescent="0.15">
      <c r="A63">
        <v>1</v>
      </c>
      <c r="B63" t="s">
        <v>208</v>
      </c>
      <c r="C63" s="96"/>
      <c r="D63" s="110"/>
      <c r="K63" s="22"/>
      <c r="L63" s="20"/>
    </row>
    <row r="64" spans="1:16" x14ac:dyDescent="0.15">
      <c r="A64">
        <v>2</v>
      </c>
      <c r="B64" t="s">
        <v>213</v>
      </c>
      <c r="E64" s="120"/>
      <c r="K64"/>
    </row>
    <row r="65" spans="1:19" x14ac:dyDescent="0.15">
      <c r="A65">
        <v>3</v>
      </c>
      <c r="B65" t="s">
        <v>214</v>
      </c>
      <c r="K65"/>
    </row>
    <row r="66" spans="1:19" x14ac:dyDescent="0.15">
      <c r="A66">
        <v>4</v>
      </c>
      <c r="B66" t="s">
        <v>219</v>
      </c>
      <c r="K66"/>
    </row>
    <row r="67" spans="1:19" x14ac:dyDescent="0.15">
      <c r="B67" t="s">
        <v>233</v>
      </c>
      <c r="K67"/>
    </row>
    <row r="68" spans="1:19" x14ac:dyDescent="0.15">
      <c r="A68">
        <v>5</v>
      </c>
      <c r="B68" t="s">
        <v>220</v>
      </c>
      <c r="J68" s="55"/>
      <c r="K68" s="25"/>
      <c r="L68" s="25"/>
      <c r="M68" s="25"/>
    </row>
    <row r="69" spans="1:19" x14ac:dyDescent="0.15">
      <c r="J69" s="55"/>
      <c r="K69" s="25"/>
      <c r="L69" s="25"/>
      <c r="M69" s="25"/>
    </row>
    <row r="70" spans="1:19" x14ac:dyDescent="0.15">
      <c r="B70" t="s">
        <v>230</v>
      </c>
    </row>
    <row r="72" spans="1:19" x14ac:dyDescent="0.15">
      <c r="C72" t="s">
        <v>192</v>
      </c>
      <c r="E72" t="s">
        <v>215</v>
      </c>
      <c r="I72" t="s">
        <v>192</v>
      </c>
      <c r="K72" t="s">
        <v>215</v>
      </c>
      <c r="L72" s="25"/>
      <c r="M72" s="112"/>
      <c r="O72" t="s">
        <v>232</v>
      </c>
    </row>
    <row r="73" spans="1:19" x14ac:dyDescent="0.15">
      <c r="B73" s="113" t="s">
        <v>223</v>
      </c>
      <c r="C73" s="113">
        <v>326</v>
      </c>
      <c r="D73" s="113" t="s">
        <v>229</v>
      </c>
      <c r="E73" s="113">
        <v>150</v>
      </c>
      <c r="F73" s="113" t="s">
        <v>229</v>
      </c>
      <c r="G73" s="56"/>
      <c r="H73" s="56"/>
      <c r="I73" s="113">
        <v>326</v>
      </c>
      <c r="J73" s="113" t="s">
        <v>229</v>
      </c>
      <c r="K73" s="56">
        <v>150</v>
      </c>
      <c r="L73" s="113" t="s">
        <v>229</v>
      </c>
      <c r="O73" t="s">
        <v>215</v>
      </c>
      <c r="P73" s="96">
        <v>45000</v>
      </c>
      <c r="Q73" t="s">
        <v>229</v>
      </c>
    </row>
    <row r="74" spans="1:19" x14ac:dyDescent="0.15">
      <c r="B74" s="56" t="s">
        <v>202</v>
      </c>
      <c r="C74" s="113">
        <v>179</v>
      </c>
      <c r="D74" s="113" t="s">
        <v>231</v>
      </c>
      <c r="E74" s="113">
        <v>179</v>
      </c>
      <c r="F74" s="113" t="s">
        <v>231</v>
      </c>
      <c r="G74" s="56"/>
      <c r="H74" s="56"/>
      <c r="I74" s="56">
        <v>130</v>
      </c>
      <c r="J74" s="113" t="s">
        <v>231</v>
      </c>
      <c r="K74" s="56">
        <v>130</v>
      </c>
      <c r="L74" s="113" t="s">
        <v>231</v>
      </c>
      <c r="O74" t="s">
        <v>225</v>
      </c>
      <c r="P74" s="147">
        <f>+P73*K74</f>
        <v>5850000</v>
      </c>
      <c r="Q74" t="s">
        <v>229</v>
      </c>
    </row>
    <row r="75" spans="1:19" x14ac:dyDescent="0.15">
      <c r="B75" s="56" t="s">
        <v>221</v>
      </c>
      <c r="C75" s="115">
        <f>+C74*C73</f>
        <v>58354</v>
      </c>
      <c r="D75" s="113" t="s">
        <v>229</v>
      </c>
      <c r="E75" s="115">
        <f>+E74*E73</f>
        <v>26850</v>
      </c>
      <c r="F75" s="113" t="s">
        <v>229</v>
      </c>
      <c r="G75" s="56"/>
      <c r="H75" s="56"/>
      <c r="I75" s="115">
        <f>+I74*I73</f>
        <v>42380</v>
      </c>
      <c r="J75" s="113" t="s">
        <v>229</v>
      </c>
      <c r="K75" s="115">
        <f>+K74*K73</f>
        <v>19500</v>
      </c>
      <c r="L75" s="113" t="s">
        <v>229</v>
      </c>
      <c r="O75" s="145" t="s">
        <v>226</v>
      </c>
      <c r="P75" s="147">
        <f>+P74*3/4</f>
        <v>4387500</v>
      </c>
      <c r="Q75" t="s">
        <v>229</v>
      </c>
    </row>
    <row r="76" spans="1:19" x14ac:dyDescent="0.15">
      <c r="B76" s="56" t="s">
        <v>204</v>
      </c>
      <c r="C76" s="95">
        <f>+C75*12</f>
        <v>700248</v>
      </c>
      <c r="D76" s="113" t="s">
        <v>229</v>
      </c>
      <c r="E76" s="95">
        <f>+E75*12</f>
        <v>322200</v>
      </c>
      <c r="F76" s="113" t="s">
        <v>229</v>
      </c>
      <c r="G76" s="56"/>
      <c r="H76" s="56"/>
      <c r="I76" s="95">
        <f>+I75*12</f>
        <v>508560</v>
      </c>
      <c r="J76" s="113" t="s">
        <v>229</v>
      </c>
      <c r="K76" s="95">
        <f>+K75*12</f>
        <v>234000</v>
      </c>
      <c r="L76" s="113" t="s">
        <v>229</v>
      </c>
      <c r="O76" s="145" t="s">
        <v>227</v>
      </c>
      <c r="P76" s="148">
        <f>+P74*1/4</f>
        <v>1462500</v>
      </c>
      <c r="Q76" t="s">
        <v>229</v>
      </c>
    </row>
    <row r="77" spans="1:19" x14ac:dyDescent="0.15">
      <c r="B77" t="s">
        <v>224</v>
      </c>
      <c r="E77" s="146">
        <f>+E76-C76</f>
        <v>-378048</v>
      </c>
      <c r="F77" s="113" t="s">
        <v>229</v>
      </c>
      <c r="K77" s="146">
        <f>+K76-I76</f>
        <v>-274560</v>
      </c>
      <c r="L77" s="113" t="s">
        <v>229</v>
      </c>
    </row>
    <row r="78" spans="1:19" x14ac:dyDescent="0.15">
      <c r="P78" s="149">
        <f>-P76/K77</f>
        <v>5.3267045454545459</v>
      </c>
      <c r="Q78" s="23" t="s">
        <v>228</v>
      </c>
      <c r="R78" s="23"/>
      <c r="S78" s="23"/>
    </row>
  </sheetData>
  <mergeCells count="14">
    <mergeCell ref="I58:J58"/>
    <mergeCell ref="I59:J59"/>
    <mergeCell ref="I60:J60"/>
    <mergeCell ref="I61:J61"/>
    <mergeCell ref="C58:D58"/>
    <mergeCell ref="C59:D59"/>
    <mergeCell ref="C60:D60"/>
    <mergeCell ref="C61:D61"/>
    <mergeCell ref="E58:F58"/>
    <mergeCell ref="E59:F61"/>
    <mergeCell ref="G58:H58"/>
    <mergeCell ref="G59:H59"/>
    <mergeCell ref="G60:H60"/>
    <mergeCell ref="G61:H61"/>
  </mergeCells>
  <phoneticPr fontId="2"/>
  <pageMargins left="0.51" right="0.38" top="0.54" bottom="0.38" header="0.32" footer="0.28999999999999998"/>
  <pageSetup paperSize="9" scale="85" orientation="landscape" horizontalDpi="0" verticalDpi="0" r:id="rId1"/>
  <headerFooter alignWithMargins="0">
    <oddHeader>&amp;Lあさひが丘自治会&amp;C街路灯管理表&amp;R2003/6/15</oddHeader>
    <oddFooter>&amp;C&amp;P</oddFooter>
  </headerFooter>
  <ignoredErrors>
    <ignoredError sqref="Q4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ローテーション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鈴木俊彦</dc:creator>
  <cp:lastModifiedBy>俊彦 鈴木</cp:lastModifiedBy>
  <cp:lastPrinted>2025-01-12T12:43:53Z</cp:lastPrinted>
  <dcterms:created xsi:type="dcterms:W3CDTF">2003-08-14T13:22:33Z</dcterms:created>
  <dcterms:modified xsi:type="dcterms:W3CDTF">2025-01-13T05:20:49Z</dcterms:modified>
</cp:coreProperties>
</file>